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edgar.martinez\Downloads\"/>
    </mc:Choice>
  </mc:AlternateContent>
  <xr:revisionPtr revIDLastSave="0" documentId="13_ncr:1_{B4518B02-F3C3-4889-BB3A-66D837C9C81F}" xr6:coauthVersionLast="47" xr6:coauthVersionMax="47" xr10:uidLastSave="{00000000-0000-0000-0000-000000000000}"/>
  <bookViews>
    <workbookView xWindow="-110" yWindow="-110" windowWidth="38620" windowHeight="21220" activeTab="8" xr2:uid="{4021EE93-0E74-E34E-AE6F-1ACBF5DE36AB}"/>
  </bookViews>
  <sheets>
    <sheet name="S.O." sheetId="1" state="hidden" r:id="rId1"/>
    <sheet name="CE" sheetId="73" r:id="rId2"/>
    <sheet name="CTyBG" sheetId="72" r:id="rId3"/>
    <sheet name="AyRC" sheetId="71" r:id="rId4"/>
    <sheet name="DAI - RJ" sheetId="83" r:id="rId5"/>
    <sheet name="PDPED" sheetId="75" r:id="rId6"/>
    <sheet name="IOA" sheetId="81" r:id="rId7"/>
    <sheet name="TCyEVP" sheetId="80" r:id="rId8"/>
    <sheet name="PDDEIA" sheetId="76" r:id="rId9"/>
    <sheet name="EDS" sheetId="74" state="hidden" r:id="rId10"/>
  </sheets>
  <definedNames>
    <definedName name="_xlnm._FilterDatabase" localSheetId="3" hidden="1">AyRC!$C$3:$H$37</definedName>
    <definedName name="_xlnm._FilterDatabase" localSheetId="1" hidden="1">CE!$C$3:$I$25</definedName>
    <definedName name="_xlnm._FilterDatabase" localSheetId="2" hidden="1">CTyBG!$C$3:$I$43</definedName>
    <definedName name="_xlnm._FilterDatabase" localSheetId="9" hidden="1">EDS!$D$163:$J$163</definedName>
    <definedName name="_xlnm._FilterDatabase" localSheetId="0" hidden="1">'S.O.'!$A$2:$B$149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80" l="1"/>
  <c r="E32" i="80"/>
  <c r="D23" i="80"/>
  <c r="E33" i="80" s="1"/>
  <c r="C23" i="80"/>
  <c r="E23" i="80"/>
  <c r="E17" i="80"/>
  <c r="E18" i="80"/>
  <c r="E19" i="80"/>
  <c r="E20" i="80"/>
  <c r="E21" i="80"/>
  <c r="E22" i="80"/>
  <c r="E43" i="81"/>
  <c r="E29" i="81"/>
  <c r="E30" i="81"/>
  <c r="E31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7" i="81"/>
  <c r="E8" i="81"/>
  <c r="E9" i="81"/>
  <c r="E10" i="81"/>
  <c r="E11" i="81"/>
  <c r="E12" i="81"/>
  <c r="E13" i="81"/>
  <c r="E14" i="81"/>
  <c r="E15" i="81"/>
  <c r="E16" i="81"/>
  <c r="E6" i="81"/>
  <c r="E28" i="83"/>
  <c r="E29" i="83"/>
  <c r="E30" i="83"/>
  <c r="E31" i="83"/>
  <c r="E32" i="83"/>
  <c r="AB45" i="71"/>
  <c r="AB44" i="71"/>
  <c r="AD52" i="72"/>
  <c r="AD51" i="72"/>
  <c r="AB43" i="72"/>
  <c r="AA43" i="72"/>
  <c r="AD39" i="72"/>
  <c r="AD38" i="72"/>
  <c r="AD37" i="72"/>
  <c r="AD36" i="72"/>
  <c r="AD35" i="72"/>
  <c r="AD32" i="72"/>
  <c r="AD33" i="72"/>
  <c r="AD26" i="72"/>
  <c r="AD27" i="72"/>
  <c r="AD28" i="72"/>
  <c r="AD29" i="72"/>
  <c r="AD30" i="72"/>
  <c r="AD31" i="72"/>
  <c r="AD6" i="72"/>
  <c r="AD8" i="72"/>
  <c r="D33" i="83"/>
  <c r="E42" i="83" s="1"/>
  <c r="C33" i="83"/>
  <c r="E41" i="83" s="1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6" i="83"/>
  <c r="E38" i="83"/>
  <c r="E42" i="81"/>
  <c r="E41" i="81"/>
  <c r="E38" i="81"/>
  <c r="D32" i="81"/>
  <c r="C32" i="81"/>
  <c r="C27" i="80"/>
  <c r="E7" i="80"/>
  <c r="E8" i="80"/>
  <c r="E9" i="80"/>
  <c r="E10" i="80"/>
  <c r="E11" i="80"/>
  <c r="E12" i="80"/>
  <c r="E13" i="80"/>
  <c r="E14" i="80"/>
  <c r="E15" i="80"/>
  <c r="E16" i="80"/>
  <c r="E6" i="80"/>
  <c r="E29" i="80"/>
  <c r="AB13" i="71"/>
  <c r="AB7" i="71"/>
  <c r="AB8" i="71"/>
  <c r="AB9" i="71"/>
  <c r="AB10" i="71"/>
  <c r="AB11" i="71"/>
  <c r="AB12" i="71"/>
  <c r="AB26" i="71"/>
  <c r="AB27" i="71"/>
  <c r="AB28" i="71"/>
  <c r="AB29" i="71"/>
  <c r="AB30" i="71"/>
  <c r="AB31" i="71"/>
  <c r="AB32" i="71"/>
  <c r="AB33" i="71"/>
  <c r="AB34" i="71"/>
  <c r="AB35" i="71"/>
  <c r="AB36" i="71"/>
  <c r="AD42" i="72"/>
  <c r="AD41" i="72"/>
  <c r="AD40" i="72"/>
  <c r="AD34" i="72"/>
  <c r="AD25" i="72"/>
  <c r="J35" i="76"/>
  <c r="J37" i="76"/>
  <c r="H40" i="76"/>
  <c r="J46" i="76" s="1"/>
  <c r="J9" i="76"/>
  <c r="AB24" i="71"/>
  <c r="AB25" i="71"/>
  <c r="AB14" i="71"/>
  <c r="AB15" i="71"/>
  <c r="AB16" i="71"/>
  <c r="AB17" i="71"/>
  <c r="AB18" i="71"/>
  <c r="AB19" i="71"/>
  <c r="AB20" i="71"/>
  <c r="AB21" i="71"/>
  <c r="AB22" i="71"/>
  <c r="AB23" i="71"/>
  <c r="AB6" i="71"/>
  <c r="V30" i="75"/>
  <c r="X39" i="75" s="1"/>
  <c r="AA37" i="71"/>
  <c r="AA40" i="71" s="1"/>
  <c r="Z37" i="71"/>
  <c r="I40" i="76"/>
  <c r="J47" i="76" s="1"/>
  <c r="J21" i="76"/>
  <c r="J20" i="76"/>
  <c r="J19" i="76"/>
  <c r="J18" i="76"/>
  <c r="J17" i="76"/>
  <c r="J16" i="76"/>
  <c r="J15" i="76"/>
  <c r="J14" i="76"/>
  <c r="J13" i="76"/>
  <c r="J12" i="76"/>
  <c r="J11" i="76"/>
  <c r="J10" i="76"/>
  <c r="J8" i="76"/>
  <c r="J7" i="76"/>
  <c r="J6" i="76"/>
  <c r="G43" i="76"/>
  <c r="F38" i="76"/>
  <c r="E38" i="76"/>
  <c r="D38" i="76"/>
  <c r="C38" i="76"/>
  <c r="Q30" i="75"/>
  <c r="R30" i="75"/>
  <c r="S30" i="75"/>
  <c r="T30" i="75"/>
  <c r="E33" i="83" l="1"/>
  <c r="Z40" i="71"/>
  <c r="AB46" i="71"/>
  <c r="E43" i="83"/>
  <c r="E36" i="83"/>
  <c r="E35" i="81"/>
  <c r="E32" i="81"/>
  <c r="E36" i="81"/>
  <c r="E26" i="80"/>
  <c r="E27" i="80"/>
  <c r="H43" i="76"/>
  <c r="Q40" i="75"/>
  <c r="Q39" i="75"/>
  <c r="S33" i="75"/>
  <c r="S34" i="75" s="1"/>
  <c r="J38" i="76"/>
  <c r="C47" i="76"/>
  <c r="G47" i="76" s="1"/>
  <c r="E41" i="76"/>
  <c r="C46" i="76"/>
  <c r="G46" i="76" s="1"/>
  <c r="G38" i="76"/>
  <c r="Q33" i="75"/>
  <c r="Q34" i="75" s="1"/>
  <c r="K30" i="75"/>
  <c r="J30" i="75"/>
  <c r="L30" i="75"/>
  <c r="L33" i="75" s="1"/>
  <c r="M30" i="75"/>
  <c r="M33" i="75" s="1"/>
  <c r="L37" i="71"/>
  <c r="L40" i="71" s="1"/>
  <c r="K45" i="71" s="1"/>
  <c r="L25" i="73"/>
  <c r="L28" i="73" s="1"/>
  <c r="X36" i="75"/>
  <c r="U36" i="75"/>
  <c r="P36" i="75"/>
  <c r="G36" i="75"/>
  <c r="E34" i="75"/>
  <c r="C34" i="75"/>
  <c r="G33" i="75"/>
  <c r="W30" i="75"/>
  <c r="X40" i="75" s="1"/>
  <c r="O30" i="75"/>
  <c r="O33" i="75" s="1"/>
  <c r="N30" i="75"/>
  <c r="N33" i="75" s="1"/>
  <c r="N34" i="75" s="1"/>
  <c r="I30" i="75"/>
  <c r="I33" i="75" s="1"/>
  <c r="H30" i="75"/>
  <c r="F30" i="75"/>
  <c r="E30" i="75"/>
  <c r="D30" i="75"/>
  <c r="C30" i="75"/>
  <c r="X29" i="75"/>
  <c r="X22" i="75"/>
  <c r="X21" i="75"/>
  <c r="X20" i="75"/>
  <c r="X19" i="75"/>
  <c r="X18" i="75"/>
  <c r="X17" i="75"/>
  <c r="X16" i="75"/>
  <c r="X15" i="75"/>
  <c r="X14" i="75"/>
  <c r="X13" i="75"/>
  <c r="X12" i="75"/>
  <c r="X11" i="75"/>
  <c r="X10" i="75"/>
  <c r="X9" i="75"/>
  <c r="X8" i="75"/>
  <c r="X7" i="75"/>
  <c r="X6" i="75"/>
  <c r="H154" i="74"/>
  <c r="E154" i="74"/>
  <c r="C154" i="74"/>
  <c r="J6" i="74"/>
  <c r="V33" i="75" l="1"/>
  <c r="X41" i="75"/>
  <c r="J43" i="76"/>
  <c r="J48" i="76"/>
  <c r="V34" i="75"/>
  <c r="C40" i="75"/>
  <c r="G40" i="75" s="1"/>
  <c r="G48" i="76"/>
  <c r="G41" i="76"/>
  <c r="C41" i="76"/>
  <c r="U30" i="75"/>
  <c r="C39" i="75"/>
  <c r="G39" i="75" s="1"/>
  <c r="G34" i="75"/>
  <c r="G30" i="75"/>
  <c r="U40" i="75"/>
  <c r="L29" i="73"/>
  <c r="N40" i="75"/>
  <c r="O34" i="75"/>
  <c r="L40" i="75"/>
  <c r="M34" i="75"/>
  <c r="L39" i="75"/>
  <c r="L34" i="75"/>
  <c r="J33" i="75"/>
  <c r="J32" i="75"/>
  <c r="K33" i="75"/>
  <c r="K32" i="75"/>
  <c r="H40" i="75"/>
  <c r="X30" i="75"/>
  <c r="H33" i="75"/>
  <c r="H39" i="75" s="1"/>
  <c r="P30" i="75"/>
  <c r="N39" i="75"/>
  <c r="H29" i="73"/>
  <c r="G29" i="73"/>
  <c r="F29" i="73"/>
  <c r="E29" i="73"/>
  <c r="D29" i="73"/>
  <c r="C29" i="73"/>
  <c r="X34" i="75" l="1"/>
  <c r="X33" i="75"/>
  <c r="J40" i="75"/>
  <c r="P40" i="75" s="1"/>
  <c r="K34" i="75"/>
  <c r="J39" i="75"/>
  <c r="P39" i="75" s="1"/>
  <c r="J34" i="75"/>
  <c r="U39" i="75"/>
  <c r="U41" i="75" s="1"/>
  <c r="H34" i="75"/>
  <c r="P33" i="75"/>
  <c r="H47" i="72"/>
  <c r="G47" i="72"/>
  <c r="F47" i="72"/>
  <c r="E47" i="72"/>
  <c r="D47" i="72"/>
  <c r="C47" i="72"/>
  <c r="I46" i="72"/>
  <c r="P34" i="75" l="1"/>
  <c r="C160" i="74"/>
  <c r="C159" i="74"/>
  <c r="J161" i="74"/>
  <c r="G152" i="74"/>
  <c r="I49" i="72" l="1"/>
  <c r="H25" i="73" l="1"/>
  <c r="E25" i="73"/>
  <c r="AM159" i="74"/>
  <c r="BR159" i="74"/>
  <c r="CS159" i="74"/>
  <c r="AM160" i="74"/>
  <c r="BR160" i="74"/>
  <c r="CS160" i="74"/>
  <c r="CS161" i="74"/>
  <c r="J155" i="74"/>
  <c r="AM155" i="74"/>
  <c r="BR155" i="74"/>
  <c r="CS155" i="74"/>
  <c r="J156" i="74"/>
  <c r="AM156" i="74"/>
  <c r="BR156" i="74"/>
  <c r="CS156" i="74"/>
  <c r="B6" i="74"/>
  <c r="AM6" i="74"/>
  <c r="BR6" i="74"/>
  <c r="CS6" i="74"/>
  <c r="B7" i="74"/>
  <c r="J7" i="74"/>
  <c r="AM7" i="74"/>
  <c r="BR7" i="74"/>
  <c r="CS7" i="74"/>
  <c r="B8" i="74"/>
  <c r="J8" i="74"/>
  <c r="AM8" i="74"/>
  <c r="BR8" i="74"/>
  <c r="CS8" i="74"/>
  <c r="B9" i="74"/>
  <c r="J9" i="74"/>
  <c r="AM9" i="74"/>
  <c r="BR9" i="74"/>
  <c r="CS9" i="74"/>
  <c r="B10" i="74"/>
  <c r="J10" i="74"/>
  <c r="AM10" i="74"/>
  <c r="BR10" i="74"/>
  <c r="CS10" i="74"/>
  <c r="B11" i="74"/>
  <c r="J11" i="74"/>
  <c r="AM11" i="74"/>
  <c r="BR11" i="74"/>
  <c r="CS11" i="74"/>
  <c r="B12" i="74"/>
  <c r="J12" i="74"/>
  <c r="AM12" i="74"/>
  <c r="BR12" i="74"/>
  <c r="CS12" i="74"/>
  <c r="B13" i="74"/>
  <c r="J13" i="74"/>
  <c r="AM13" i="74"/>
  <c r="BR13" i="74"/>
  <c r="CS13" i="74"/>
  <c r="B14" i="74"/>
  <c r="J14" i="74"/>
  <c r="AM14" i="74"/>
  <c r="BR14" i="74"/>
  <c r="CS14" i="74"/>
  <c r="B15" i="74"/>
  <c r="J15" i="74"/>
  <c r="AM15" i="74"/>
  <c r="BR15" i="74"/>
  <c r="CS15" i="74"/>
  <c r="B16" i="74"/>
  <c r="J16" i="74"/>
  <c r="AM16" i="74"/>
  <c r="BR16" i="74"/>
  <c r="CS16" i="74"/>
  <c r="B17" i="74"/>
  <c r="J17" i="74"/>
  <c r="AM17" i="74"/>
  <c r="BR17" i="74"/>
  <c r="CS17" i="74"/>
  <c r="B18" i="74"/>
  <c r="J18" i="74"/>
  <c r="AM18" i="74"/>
  <c r="BR18" i="74"/>
  <c r="CS18" i="74"/>
  <c r="B19" i="74"/>
  <c r="J19" i="74"/>
  <c r="AM19" i="74"/>
  <c r="BR19" i="74"/>
  <c r="CS19" i="74"/>
  <c r="B20" i="74"/>
  <c r="J20" i="74"/>
  <c r="AM20" i="74"/>
  <c r="BR20" i="74"/>
  <c r="CS20" i="74"/>
  <c r="B21" i="74"/>
  <c r="J21" i="74"/>
  <c r="AM21" i="74"/>
  <c r="BR21" i="74"/>
  <c r="CS21" i="74"/>
  <c r="B22" i="74"/>
  <c r="J22" i="74"/>
  <c r="AM22" i="74"/>
  <c r="BR22" i="74"/>
  <c r="CS22" i="74"/>
  <c r="B23" i="74"/>
  <c r="J23" i="74"/>
  <c r="AM23" i="74"/>
  <c r="BR23" i="74"/>
  <c r="CS23" i="74"/>
  <c r="B24" i="74"/>
  <c r="J24" i="74"/>
  <c r="AM24" i="74"/>
  <c r="BR24" i="74"/>
  <c r="CS24" i="74"/>
  <c r="B25" i="74"/>
  <c r="J25" i="74"/>
  <c r="AM25" i="74"/>
  <c r="BR25" i="74"/>
  <c r="CS25" i="74"/>
  <c r="B26" i="74"/>
  <c r="J26" i="74"/>
  <c r="AM26" i="74"/>
  <c r="BR26" i="74"/>
  <c r="CS26" i="74"/>
  <c r="B27" i="74"/>
  <c r="J27" i="74"/>
  <c r="AM27" i="74"/>
  <c r="BR27" i="74"/>
  <c r="CS27" i="74"/>
  <c r="B28" i="74"/>
  <c r="J28" i="74"/>
  <c r="AM28" i="74"/>
  <c r="BR28" i="74"/>
  <c r="CS28" i="74"/>
  <c r="B29" i="74"/>
  <c r="J29" i="74"/>
  <c r="AM29" i="74"/>
  <c r="BR29" i="74"/>
  <c r="CS29" i="74"/>
  <c r="B30" i="74"/>
  <c r="J30" i="74"/>
  <c r="AM30" i="74"/>
  <c r="BR30" i="74"/>
  <c r="CS30" i="74"/>
  <c r="B31" i="74"/>
  <c r="J31" i="74"/>
  <c r="AM31" i="74"/>
  <c r="BR31" i="74"/>
  <c r="CS31" i="74"/>
  <c r="B32" i="74"/>
  <c r="J32" i="74"/>
  <c r="AM32" i="74"/>
  <c r="BR32" i="74"/>
  <c r="CS32" i="74"/>
  <c r="B33" i="74"/>
  <c r="J33" i="74"/>
  <c r="AM33" i="74"/>
  <c r="BR33" i="74"/>
  <c r="CS33" i="74"/>
  <c r="B34" i="74"/>
  <c r="J34" i="74"/>
  <c r="AM34" i="74"/>
  <c r="BR34" i="74"/>
  <c r="CS34" i="74"/>
  <c r="B35" i="74"/>
  <c r="J35" i="74"/>
  <c r="AM35" i="74"/>
  <c r="BR35" i="74"/>
  <c r="CS35" i="74"/>
  <c r="B36" i="74"/>
  <c r="J36" i="74"/>
  <c r="AM36" i="74"/>
  <c r="BR36" i="74"/>
  <c r="CS36" i="74"/>
  <c r="B37" i="74"/>
  <c r="J37" i="74"/>
  <c r="AM37" i="74"/>
  <c r="BR37" i="74"/>
  <c r="CS37" i="74"/>
  <c r="B38" i="74"/>
  <c r="J38" i="74"/>
  <c r="AM38" i="74"/>
  <c r="BR38" i="74"/>
  <c r="CS38" i="74"/>
  <c r="B39" i="74"/>
  <c r="J39" i="74"/>
  <c r="AM39" i="74"/>
  <c r="BR39" i="74"/>
  <c r="CS39" i="74"/>
  <c r="B40" i="74"/>
  <c r="J40" i="74"/>
  <c r="AM40" i="74"/>
  <c r="BR40" i="74"/>
  <c r="CS40" i="74"/>
  <c r="B41" i="74"/>
  <c r="J41" i="74"/>
  <c r="AM41" i="74"/>
  <c r="BR41" i="74"/>
  <c r="CS41" i="74"/>
  <c r="B42" i="74"/>
  <c r="J42" i="74"/>
  <c r="AM42" i="74"/>
  <c r="BR42" i="74"/>
  <c r="CS42" i="74"/>
  <c r="B43" i="74"/>
  <c r="J43" i="74"/>
  <c r="AM43" i="74"/>
  <c r="BR43" i="74"/>
  <c r="CS43" i="74"/>
  <c r="B44" i="74"/>
  <c r="J44" i="74"/>
  <c r="AM44" i="74"/>
  <c r="BR44" i="74"/>
  <c r="CS44" i="74"/>
  <c r="B45" i="74"/>
  <c r="J45" i="74"/>
  <c r="AM45" i="74"/>
  <c r="BR45" i="74"/>
  <c r="CS45" i="74"/>
  <c r="B46" i="74"/>
  <c r="J46" i="74"/>
  <c r="AM46" i="74"/>
  <c r="BR46" i="74"/>
  <c r="CS46" i="74"/>
  <c r="B47" i="74"/>
  <c r="J47" i="74"/>
  <c r="AM47" i="74"/>
  <c r="BR47" i="74"/>
  <c r="CS47" i="74"/>
  <c r="B48" i="74"/>
  <c r="J48" i="74"/>
  <c r="AM48" i="74"/>
  <c r="BR48" i="74"/>
  <c r="CS48" i="74"/>
  <c r="B49" i="74"/>
  <c r="J49" i="74"/>
  <c r="AM49" i="74"/>
  <c r="BR49" i="74"/>
  <c r="CS49" i="74"/>
  <c r="B50" i="74"/>
  <c r="J50" i="74"/>
  <c r="AM50" i="74"/>
  <c r="BR50" i="74"/>
  <c r="CS50" i="74"/>
  <c r="B51" i="74"/>
  <c r="J51" i="74"/>
  <c r="AM51" i="74"/>
  <c r="BR51" i="74"/>
  <c r="CS51" i="74"/>
  <c r="B52" i="74"/>
  <c r="J52" i="74"/>
  <c r="AM52" i="74"/>
  <c r="BR52" i="74"/>
  <c r="CS52" i="74"/>
  <c r="B53" i="74"/>
  <c r="J53" i="74"/>
  <c r="AM53" i="74"/>
  <c r="BR53" i="74"/>
  <c r="CS53" i="74"/>
  <c r="B54" i="74"/>
  <c r="J54" i="74"/>
  <c r="AM54" i="74"/>
  <c r="BR54" i="74"/>
  <c r="CS54" i="74"/>
  <c r="B55" i="74"/>
  <c r="J55" i="74"/>
  <c r="AM55" i="74"/>
  <c r="BR55" i="74"/>
  <c r="CS55" i="74"/>
  <c r="B56" i="74"/>
  <c r="J56" i="74"/>
  <c r="AM56" i="74"/>
  <c r="BR56" i="74"/>
  <c r="CS56" i="74"/>
  <c r="B57" i="74"/>
  <c r="J57" i="74"/>
  <c r="AM57" i="74"/>
  <c r="BR57" i="74"/>
  <c r="CS57" i="74"/>
  <c r="B58" i="74"/>
  <c r="J58" i="74"/>
  <c r="AM58" i="74"/>
  <c r="BR58" i="74"/>
  <c r="CS58" i="74"/>
  <c r="B59" i="74"/>
  <c r="J59" i="74"/>
  <c r="AM59" i="74"/>
  <c r="BR59" i="74"/>
  <c r="CS59" i="74"/>
  <c r="B60" i="74"/>
  <c r="J60" i="74"/>
  <c r="AM60" i="74"/>
  <c r="BR60" i="74"/>
  <c r="CS60" i="74"/>
  <c r="B61" i="74"/>
  <c r="J61" i="74"/>
  <c r="AM61" i="74"/>
  <c r="BR61" i="74"/>
  <c r="CS61" i="74"/>
  <c r="B62" i="74"/>
  <c r="J62" i="74"/>
  <c r="AM62" i="74"/>
  <c r="BR62" i="74"/>
  <c r="CS62" i="74"/>
  <c r="B63" i="74"/>
  <c r="J63" i="74"/>
  <c r="AM63" i="74"/>
  <c r="BR63" i="74"/>
  <c r="CS63" i="74"/>
  <c r="B64" i="74"/>
  <c r="J64" i="74"/>
  <c r="AM64" i="74"/>
  <c r="BR64" i="74"/>
  <c r="CS64" i="74"/>
  <c r="B65" i="74"/>
  <c r="J65" i="74"/>
  <c r="AM65" i="74"/>
  <c r="BR65" i="74"/>
  <c r="CS65" i="74"/>
  <c r="B66" i="74"/>
  <c r="J66" i="74"/>
  <c r="AM66" i="74"/>
  <c r="BR66" i="74"/>
  <c r="CS66" i="74"/>
  <c r="B67" i="74"/>
  <c r="J67" i="74"/>
  <c r="AM67" i="74"/>
  <c r="BR67" i="74"/>
  <c r="CS67" i="74"/>
  <c r="B68" i="74"/>
  <c r="J68" i="74"/>
  <c r="AM68" i="74"/>
  <c r="BR68" i="74"/>
  <c r="CS68" i="74"/>
  <c r="B69" i="74"/>
  <c r="J69" i="74"/>
  <c r="AM69" i="74"/>
  <c r="BR69" i="74"/>
  <c r="CS69" i="74"/>
  <c r="B70" i="74"/>
  <c r="J70" i="74"/>
  <c r="AM70" i="74"/>
  <c r="BR70" i="74"/>
  <c r="CS70" i="74"/>
  <c r="B71" i="74"/>
  <c r="J71" i="74"/>
  <c r="AM71" i="74"/>
  <c r="BR71" i="74"/>
  <c r="CS71" i="74"/>
  <c r="B72" i="74"/>
  <c r="J72" i="74"/>
  <c r="AM72" i="74"/>
  <c r="BR72" i="74"/>
  <c r="CS72" i="74"/>
  <c r="B73" i="74"/>
  <c r="J73" i="74"/>
  <c r="AM73" i="74"/>
  <c r="BR73" i="74"/>
  <c r="CS73" i="74"/>
  <c r="B74" i="74"/>
  <c r="J74" i="74"/>
  <c r="AM74" i="74"/>
  <c r="BR74" i="74"/>
  <c r="CS74" i="74"/>
  <c r="B75" i="74"/>
  <c r="J75" i="74"/>
  <c r="AM75" i="74"/>
  <c r="BR75" i="74"/>
  <c r="CS75" i="74"/>
  <c r="B76" i="74"/>
  <c r="J76" i="74"/>
  <c r="AM76" i="74"/>
  <c r="BR76" i="74"/>
  <c r="CS76" i="74"/>
  <c r="B77" i="74"/>
  <c r="J77" i="74"/>
  <c r="AM77" i="74"/>
  <c r="BR77" i="74"/>
  <c r="CS77" i="74"/>
  <c r="B78" i="74"/>
  <c r="J78" i="74"/>
  <c r="AM78" i="74"/>
  <c r="BR78" i="74"/>
  <c r="CS78" i="74"/>
  <c r="B79" i="74"/>
  <c r="J79" i="74"/>
  <c r="AM79" i="74"/>
  <c r="BR79" i="74"/>
  <c r="CS79" i="74"/>
  <c r="B80" i="74"/>
  <c r="J80" i="74"/>
  <c r="AM80" i="74"/>
  <c r="BR80" i="74"/>
  <c r="CS80" i="74"/>
  <c r="B81" i="74"/>
  <c r="J81" i="74"/>
  <c r="AM81" i="74"/>
  <c r="BR81" i="74"/>
  <c r="CS81" i="74"/>
  <c r="B82" i="74"/>
  <c r="J82" i="74"/>
  <c r="AM82" i="74"/>
  <c r="BR82" i="74"/>
  <c r="CS82" i="74"/>
  <c r="B83" i="74"/>
  <c r="BR83" i="74"/>
  <c r="CS83" i="74"/>
  <c r="B84" i="74"/>
  <c r="J84" i="74"/>
  <c r="AM84" i="74"/>
  <c r="BR84" i="74"/>
  <c r="CS84" i="74"/>
  <c r="B85" i="74"/>
  <c r="J85" i="74"/>
  <c r="AM85" i="74"/>
  <c r="BR85" i="74"/>
  <c r="CS85" i="74"/>
  <c r="B86" i="74"/>
  <c r="J86" i="74"/>
  <c r="AM86" i="74"/>
  <c r="BR86" i="74"/>
  <c r="CS86" i="74"/>
  <c r="B87" i="74"/>
  <c r="J87" i="74"/>
  <c r="AM87" i="74"/>
  <c r="BR87" i="74"/>
  <c r="CS87" i="74"/>
  <c r="B88" i="74"/>
  <c r="J88" i="74"/>
  <c r="AM88" i="74"/>
  <c r="BR88" i="74"/>
  <c r="CS88" i="74"/>
  <c r="B89" i="74"/>
  <c r="J89" i="74"/>
  <c r="AM89" i="74"/>
  <c r="BR89" i="74"/>
  <c r="CS89" i="74"/>
  <c r="B90" i="74"/>
  <c r="J90" i="74"/>
  <c r="AM90" i="74"/>
  <c r="BR90" i="74"/>
  <c r="CS90" i="74"/>
  <c r="B91" i="74"/>
  <c r="J91" i="74"/>
  <c r="AM91" i="74"/>
  <c r="BR91" i="74"/>
  <c r="CS91" i="74"/>
  <c r="B92" i="74"/>
  <c r="J92" i="74"/>
  <c r="AM92" i="74"/>
  <c r="BR92" i="74"/>
  <c r="CS92" i="74"/>
  <c r="B93" i="74"/>
  <c r="J93" i="74"/>
  <c r="AM93" i="74"/>
  <c r="BR93" i="74"/>
  <c r="CS93" i="74"/>
  <c r="B94" i="74"/>
  <c r="J94" i="74"/>
  <c r="AM94" i="74"/>
  <c r="BR94" i="74"/>
  <c r="CS94" i="74"/>
  <c r="B95" i="74"/>
  <c r="J95" i="74"/>
  <c r="AM95" i="74"/>
  <c r="BR95" i="74"/>
  <c r="CS95" i="74"/>
  <c r="B96" i="74"/>
  <c r="J96" i="74"/>
  <c r="AM96" i="74"/>
  <c r="BR96" i="74"/>
  <c r="CS96" i="74"/>
  <c r="B97" i="74"/>
  <c r="J97" i="74"/>
  <c r="AM97" i="74"/>
  <c r="BR97" i="74"/>
  <c r="CS97" i="74"/>
  <c r="B98" i="74"/>
  <c r="J98" i="74"/>
  <c r="AM98" i="74"/>
  <c r="BR98" i="74"/>
  <c r="CS98" i="74"/>
  <c r="B99" i="74"/>
  <c r="J99" i="74"/>
  <c r="AM99" i="74"/>
  <c r="BR99" i="74"/>
  <c r="CS99" i="74"/>
  <c r="B100" i="74"/>
  <c r="J100" i="74"/>
  <c r="AM100" i="74"/>
  <c r="BR100" i="74"/>
  <c r="CS100" i="74"/>
  <c r="B101" i="74"/>
  <c r="J101" i="74"/>
  <c r="AM101" i="74"/>
  <c r="BR101" i="74"/>
  <c r="CS101" i="74"/>
  <c r="B102" i="74"/>
  <c r="J102" i="74"/>
  <c r="AM102" i="74"/>
  <c r="BR102" i="74"/>
  <c r="CS102" i="74"/>
  <c r="B103" i="74"/>
  <c r="J103" i="74"/>
  <c r="AM103" i="74"/>
  <c r="BR103" i="74"/>
  <c r="CS103" i="74"/>
  <c r="B104" i="74"/>
  <c r="J104" i="74"/>
  <c r="AM104" i="74"/>
  <c r="BR104" i="74"/>
  <c r="CS104" i="74"/>
  <c r="B105" i="74"/>
  <c r="J105" i="74"/>
  <c r="AM105" i="74"/>
  <c r="BR105" i="74"/>
  <c r="CS105" i="74"/>
  <c r="B106" i="74"/>
  <c r="J106" i="74"/>
  <c r="AM106" i="74"/>
  <c r="BR106" i="74"/>
  <c r="CS106" i="74"/>
  <c r="B107" i="74"/>
  <c r="J107" i="74"/>
  <c r="AM107" i="74"/>
  <c r="BR107" i="74"/>
  <c r="CS107" i="74"/>
  <c r="B108" i="74"/>
  <c r="J108" i="74"/>
  <c r="AM108" i="74"/>
  <c r="BR108" i="74"/>
  <c r="CS108" i="74"/>
  <c r="B109" i="74"/>
  <c r="J109" i="74"/>
  <c r="AM109" i="74"/>
  <c r="BR109" i="74"/>
  <c r="CS109" i="74"/>
  <c r="B110" i="74"/>
  <c r="J110" i="74"/>
  <c r="AM110" i="74"/>
  <c r="BR110" i="74"/>
  <c r="CS110" i="74"/>
  <c r="B111" i="74"/>
  <c r="J111" i="74"/>
  <c r="AM111" i="74"/>
  <c r="BR111" i="74"/>
  <c r="CS111" i="74"/>
  <c r="B112" i="74"/>
  <c r="J112" i="74"/>
  <c r="AM112" i="74"/>
  <c r="BR112" i="74"/>
  <c r="CS112" i="74"/>
  <c r="B113" i="74"/>
  <c r="J113" i="74"/>
  <c r="AM113" i="74"/>
  <c r="BR113" i="74"/>
  <c r="CS113" i="74"/>
  <c r="B114" i="74"/>
  <c r="J114" i="74"/>
  <c r="AM114" i="74"/>
  <c r="BR114" i="74"/>
  <c r="CS114" i="74"/>
  <c r="B115" i="74"/>
  <c r="J115" i="74"/>
  <c r="AM115" i="74"/>
  <c r="BR115" i="74"/>
  <c r="CS115" i="74"/>
  <c r="B116" i="74"/>
  <c r="J116" i="74"/>
  <c r="AM116" i="74"/>
  <c r="BR116" i="74"/>
  <c r="CS116" i="74"/>
  <c r="B117" i="74"/>
  <c r="J117" i="74"/>
  <c r="AM117" i="74"/>
  <c r="BR117" i="74"/>
  <c r="CS117" i="74"/>
  <c r="B118" i="74"/>
  <c r="J118" i="74"/>
  <c r="AM118" i="74"/>
  <c r="BR118" i="74"/>
  <c r="CS118" i="74"/>
  <c r="B119" i="74"/>
  <c r="J119" i="74"/>
  <c r="AM119" i="74"/>
  <c r="BR119" i="74"/>
  <c r="CS119" i="74"/>
  <c r="B120" i="74"/>
  <c r="J120" i="74"/>
  <c r="AM120" i="74"/>
  <c r="BR120" i="74"/>
  <c r="CS120" i="74"/>
  <c r="B121" i="74"/>
  <c r="J121" i="74"/>
  <c r="AM121" i="74"/>
  <c r="BR121" i="74"/>
  <c r="CS121" i="74"/>
  <c r="B122" i="74"/>
  <c r="J122" i="74"/>
  <c r="AM122" i="74"/>
  <c r="BR122" i="74"/>
  <c r="CS122" i="74"/>
  <c r="B123" i="74"/>
  <c r="J123" i="74"/>
  <c r="AM123" i="74"/>
  <c r="BR123" i="74"/>
  <c r="CS123" i="74"/>
  <c r="B124" i="74"/>
  <c r="J124" i="74"/>
  <c r="AM124" i="74"/>
  <c r="BR124" i="74"/>
  <c r="CS124" i="74"/>
  <c r="B125" i="74"/>
  <c r="J125" i="74"/>
  <c r="AM125" i="74"/>
  <c r="BR125" i="74"/>
  <c r="CS125" i="74"/>
  <c r="B126" i="74"/>
  <c r="J126" i="74"/>
  <c r="AM126" i="74"/>
  <c r="BR126" i="74"/>
  <c r="CS126" i="74"/>
  <c r="B127" i="74"/>
  <c r="J127" i="74"/>
  <c r="AM127" i="74"/>
  <c r="BR127" i="74"/>
  <c r="CS127" i="74"/>
  <c r="B128" i="74"/>
  <c r="J128" i="74"/>
  <c r="AM128" i="74"/>
  <c r="BR128" i="74"/>
  <c r="CS128" i="74"/>
  <c r="B129" i="74"/>
  <c r="J129" i="74"/>
  <c r="AM129" i="74"/>
  <c r="BR129" i="74"/>
  <c r="CS129" i="74"/>
  <c r="B130" i="74"/>
  <c r="J130" i="74"/>
  <c r="AM130" i="74"/>
  <c r="BR130" i="74"/>
  <c r="CS130" i="74"/>
  <c r="B131" i="74"/>
  <c r="J131" i="74"/>
  <c r="AM131" i="74"/>
  <c r="BR131" i="74"/>
  <c r="CS131" i="74"/>
  <c r="B132" i="74"/>
  <c r="J132" i="74"/>
  <c r="AM132" i="74"/>
  <c r="BR132" i="74"/>
  <c r="CS132" i="74"/>
  <c r="B133" i="74"/>
  <c r="J133" i="74"/>
  <c r="AM133" i="74"/>
  <c r="BR133" i="74"/>
  <c r="CS133" i="74"/>
  <c r="B134" i="74"/>
  <c r="J134" i="74"/>
  <c r="AM134" i="74"/>
  <c r="BR134" i="74"/>
  <c r="CS134" i="74"/>
  <c r="B135" i="74"/>
  <c r="J135" i="74"/>
  <c r="AM135" i="74"/>
  <c r="BR135" i="74"/>
  <c r="CS135" i="74"/>
  <c r="B136" i="74"/>
  <c r="J136" i="74"/>
  <c r="AM136" i="74"/>
  <c r="BR136" i="74"/>
  <c r="CS136" i="74"/>
  <c r="B137" i="74"/>
  <c r="J137" i="74"/>
  <c r="AM137" i="74"/>
  <c r="BR137" i="74"/>
  <c r="CS137" i="74"/>
  <c r="B138" i="74"/>
  <c r="J138" i="74"/>
  <c r="AM138" i="74"/>
  <c r="BR138" i="74"/>
  <c r="CS138" i="74"/>
  <c r="B139" i="74"/>
  <c r="J139" i="74"/>
  <c r="AM139" i="74"/>
  <c r="BR139" i="74"/>
  <c r="CS139" i="74"/>
  <c r="B140" i="74"/>
  <c r="J140" i="74"/>
  <c r="AM140" i="74"/>
  <c r="BR140" i="74"/>
  <c r="CS140" i="74"/>
  <c r="B141" i="74"/>
  <c r="J141" i="74"/>
  <c r="AM141" i="74"/>
  <c r="BR141" i="74"/>
  <c r="CS141" i="74"/>
  <c r="B142" i="74"/>
  <c r="J142" i="74"/>
  <c r="AM142" i="74"/>
  <c r="BR142" i="74"/>
  <c r="CS142" i="74"/>
  <c r="B143" i="74"/>
  <c r="J143" i="74"/>
  <c r="AM143" i="74"/>
  <c r="BR143" i="74"/>
  <c r="CS143" i="74"/>
  <c r="B144" i="74"/>
  <c r="J144" i="74"/>
  <c r="AM144" i="74"/>
  <c r="BR144" i="74"/>
  <c r="CS144" i="74"/>
  <c r="B145" i="74"/>
  <c r="J145" i="74"/>
  <c r="AM145" i="74"/>
  <c r="BR145" i="74"/>
  <c r="CS145" i="74"/>
  <c r="B146" i="74"/>
  <c r="J146" i="74"/>
  <c r="AM146" i="74"/>
  <c r="BR146" i="74"/>
  <c r="CS146" i="74"/>
  <c r="B147" i="74"/>
  <c r="J147" i="74"/>
  <c r="AM147" i="74"/>
  <c r="BR147" i="74"/>
  <c r="CS147" i="74"/>
  <c r="B148" i="74"/>
  <c r="J148" i="74"/>
  <c r="AM148" i="74"/>
  <c r="BR148" i="74"/>
  <c r="CS148" i="74"/>
  <c r="B149" i="74"/>
  <c r="J149" i="74"/>
  <c r="AM149" i="74"/>
  <c r="BR149" i="74"/>
  <c r="CS149" i="74"/>
  <c r="B150" i="74"/>
  <c r="J150" i="74"/>
  <c r="AM150" i="74"/>
  <c r="BR150" i="74"/>
  <c r="CS150" i="74"/>
  <c r="B151" i="74"/>
  <c r="J151" i="74"/>
  <c r="AM151" i="74"/>
  <c r="BR151" i="74"/>
  <c r="CS151" i="74"/>
  <c r="C152" i="74"/>
  <c r="D152" i="74"/>
  <c r="E152" i="74"/>
  <c r="F152" i="74"/>
  <c r="H152" i="74"/>
  <c r="I152" i="74"/>
  <c r="K152" i="74"/>
  <c r="L152" i="74"/>
  <c r="M152" i="74"/>
  <c r="N152" i="74"/>
  <c r="O152" i="74"/>
  <c r="P152" i="74"/>
  <c r="Q152" i="74"/>
  <c r="R152" i="74"/>
  <c r="S152" i="74"/>
  <c r="T152" i="74"/>
  <c r="U152" i="74"/>
  <c r="V152" i="74"/>
  <c r="W152" i="74"/>
  <c r="X152" i="74"/>
  <c r="Y152" i="74"/>
  <c r="Z152" i="74"/>
  <c r="AA152" i="74"/>
  <c r="AB152" i="74"/>
  <c r="AC152" i="74"/>
  <c r="AD152" i="74"/>
  <c r="AE152" i="74"/>
  <c r="AF152" i="74"/>
  <c r="AG152" i="74"/>
  <c r="AH152" i="74"/>
  <c r="AI152" i="74"/>
  <c r="AJ152" i="74"/>
  <c r="AK152" i="74"/>
  <c r="AL152" i="74"/>
  <c r="AM152" i="74"/>
  <c r="AN152" i="74"/>
  <c r="AO152" i="74"/>
  <c r="AP152" i="74"/>
  <c r="AQ152" i="74"/>
  <c r="AR152" i="74"/>
  <c r="AS152" i="74"/>
  <c r="AT152" i="74"/>
  <c r="AU152" i="74"/>
  <c r="AV152" i="74"/>
  <c r="AW152" i="74"/>
  <c r="AX152" i="74"/>
  <c r="AY152" i="74"/>
  <c r="AZ152" i="74"/>
  <c r="BA152" i="74"/>
  <c r="BB152" i="74"/>
  <c r="BC152" i="74"/>
  <c r="BD152" i="74"/>
  <c r="BE152" i="74"/>
  <c r="BF152" i="74"/>
  <c r="BG152" i="74"/>
  <c r="BH152" i="74"/>
  <c r="BI152" i="74"/>
  <c r="BJ152" i="74"/>
  <c r="BK152" i="74"/>
  <c r="BL152" i="74"/>
  <c r="BM152" i="74"/>
  <c r="BN152" i="74"/>
  <c r="BO152" i="74"/>
  <c r="BP152" i="74"/>
  <c r="BQ152" i="74"/>
  <c r="BR152" i="74"/>
  <c r="BS152" i="74"/>
  <c r="BT152" i="74"/>
  <c r="BU152" i="74"/>
  <c r="BV152" i="74"/>
  <c r="BW152" i="74"/>
  <c r="BX152" i="74"/>
  <c r="BY152" i="74"/>
  <c r="BZ152" i="74"/>
  <c r="CA152" i="74"/>
  <c r="CB152" i="74"/>
  <c r="CC152" i="74"/>
  <c r="CD152" i="74"/>
  <c r="CE152" i="74"/>
  <c r="CF152" i="74"/>
  <c r="CG152" i="74"/>
  <c r="CH152" i="74"/>
  <c r="CI152" i="74"/>
  <c r="CJ152" i="74"/>
  <c r="CK152" i="74"/>
  <c r="CL152" i="74"/>
  <c r="CM152" i="74"/>
  <c r="CN152" i="74"/>
  <c r="CO152" i="74"/>
  <c r="CP152" i="74"/>
  <c r="CQ152" i="74"/>
  <c r="CR152" i="74"/>
  <c r="CS152" i="74"/>
  <c r="AE31" i="73"/>
  <c r="AB31" i="73"/>
  <c r="U31" i="73"/>
  <c r="I31" i="73"/>
  <c r="AD25" i="73"/>
  <c r="AE35" i="73" s="1"/>
  <c r="AC25" i="73"/>
  <c r="AE34" i="73" s="1"/>
  <c r="AA25" i="73"/>
  <c r="Z25" i="73"/>
  <c r="Y25" i="73"/>
  <c r="X25" i="73"/>
  <c r="W25" i="73"/>
  <c r="V25" i="73"/>
  <c r="T25" i="73"/>
  <c r="T28" i="73" s="1"/>
  <c r="T29" i="73" s="1"/>
  <c r="S25" i="73"/>
  <c r="S28" i="73" s="1"/>
  <c r="S29" i="73" s="1"/>
  <c r="R25" i="73"/>
  <c r="R28" i="73" s="1"/>
  <c r="Q25" i="73"/>
  <c r="P25" i="73"/>
  <c r="P28" i="73" s="1"/>
  <c r="P29" i="73" s="1"/>
  <c r="O25" i="73"/>
  <c r="O28" i="73" s="1"/>
  <c r="N25" i="73"/>
  <c r="N28" i="73" s="1"/>
  <c r="M25" i="73"/>
  <c r="M28" i="73" s="1"/>
  <c r="M29" i="73" s="1"/>
  <c r="K25" i="73"/>
  <c r="K28" i="73" s="1"/>
  <c r="J25" i="73"/>
  <c r="J28" i="73" s="1"/>
  <c r="G25" i="73"/>
  <c r="F25" i="73"/>
  <c r="D25" i="73"/>
  <c r="C25" i="73"/>
  <c r="AE24" i="73"/>
  <c r="AE18" i="73"/>
  <c r="AE17" i="73"/>
  <c r="AE16" i="73"/>
  <c r="AE15" i="73"/>
  <c r="AE14" i="73"/>
  <c r="AE13" i="73"/>
  <c r="AE12" i="73"/>
  <c r="AE11" i="73"/>
  <c r="AE10" i="73"/>
  <c r="AE9" i="73"/>
  <c r="AE8" i="73"/>
  <c r="AE7" i="73"/>
  <c r="AE6" i="73"/>
  <c r="AD49" i="72"/>
  <c r="Y49" i="72"/>
  <c r="P49" i="72"/>
  <c r="I47" i="72"/>
  <c r="AC43" i="72"/>
  <c r="Z43" i="72"/>
  <c r="X43" i="72"/>
  <c r="W43" i="72"/>
  <c r="V43" i="72"/>
  <c r="U43" i="72"/>
  <c r="T43" i="72"/>
  <c r="S43" i="72"/>
  <c r="R43" i="72"/>
  <c r="Q43" i="72"/>
  <c r="O43" i="72"/>
  <c r="O46" i="72" s="1"/>
  <c r="N43" i="72"/>
  <c r="N46" i="72" s="1"/>
  <c r="M43" i="72"/>
  <c r="M46" i="72" s="1"/>
  <c r="L43" i="72"/>
  <c r="L46" i="72" s="1"/>
  <c r="K43" i="72"/>
  <c r="K46" i="72" s="1"/>
  <c r="J43" i="72"/>
  <c r="J46" i="72" s="1"/>
  <c r="G43" i="72"/>
  <c r="F43" i="72"/>
  <c r="D43" i="72"/>
  <c r="C43" i="72"/>
  <c r="AD24" i="72"/>
  <c r="AD23" i="72"/>
  <c r="AD22" i="72"/>
  <c r="AD21" i="72"/>
  <c r="AD20" i="72"/>
  <c r="AD19" i="72"/>
  <c r="AD18" i="72"/>
  <c r="AD17" i="72"/>
  <c r="AD16" i="72"/>
  <c r="AD15" i="72"/>
  <c r="AD14" i="72"/>
  <c r="AD13" i="72"/>
  <c r="AD12" i="72"/>
  <c r="AD11" i="72"/>
  <c r="AD10" i="72"/>
  <c r="AD9" i="72"/>
  <c r="AD7" i="72"/>
  <c r="X37" i="71"/>
  <c r="W37" i="71"/>
  <c r="V37" i="71"/>
  <c r="U37" i="71"/>
  <c r="T37" i="71"/>
  <c r="S37" i="71"/>
  <c r="R37" i="71"/>
  <c r="Q37" i="71"/>
  <c r="O37" i="71"/>
  <c r="O40" i="71" s="1"/>
  <c r="N37" i="71"/>
  <c r="N40" i="71" s="1"/>
  <c r="M37" i="71"/>
  <c r="M40" i="71" s="1"/>
  <c r="K37" i="71"/>
  <c r="K40" i="71" s="1"/>
  <c r="J37" i="71"/>
  <c r="I37" i="71"/>
  <c r="G37" i="71"/>
  <c r="F37" i="71"/>
  <c r="D37" i="71"/>
  <c r="C37" i="71"/>
  <c r="Z47" i="72" l="1"/>
  <c r="AD53" i="72"/>
  <c r="Z46" i="72"/>
  <c r="AC28" i="73"/>
  <c r="AE25" i="73"/>
  <c r="S46" i="72"/>
  <c r="S47" i="72" s="1"/>
  <c r="S40" i="71"/>
  <c r="U40" i="71"/>
  <c r="U45" i="71"/>
  <c r="Y45" i="71" s="1"/>
  <c r="W40" i="71"/>
  <c r="AC29" i="73"/>
  <c r="Z34" i="73"/>
  <c r="AB34" i="73" s="1"/>
  <c r="U46" i="72"/>
  <c r="W46" i="72"/>
  <c r="W47" i="72" s="1"/>
  <c r="U52" i="72"/>
  <c r="Y52" i="72" s="1"/>
  <c r="U51" i="72"/>
  <c r="Y51" i="72" s="1"/>
  <c r="Q46" i="72"/>
  <c r="Q47" i="72" s="1"/>
  <c r="Z35" i="73"/>
  <c r="AB35" i="73" s="1"/>
  <c r="V28" i="73"/>
  <c r="V29" i="73" s="1"/>
  <c r="Z28" i="73"/>
  <c r="Z29" i="73" s="1"/>
  <c r="M35" i="73"/>
  <c r="N29" i="73"/>
  <c r="J34" i="73"/>
  <c r="J29" i="73"/>
  <c r="K29" i="73"/>
  <c r="J35" i="73"/>
  <c r="Q40" i="71"/>
  <c r="U44" i="71"/>
  <c r="Y44" i="71" s="1"/>
  <c r="I40" i="71"/>
  <c r="I44" i="71"/>
  <c r="N44" i="71"/>
  <c r="I45" i="71"/>
  <c r="J40" i="71"/>
  <c r="N45" i="71"/>
  <c r="K44" i="71"/>
  <c r="J51" i="72"/>
  <c r="J47" i="72"/>
  <c r="J52" i="72"/>
  <c r="K47" i="72"/>
  <c r="L51" i="72"/>
  <c r="L47" i="72"/>
  <c r="L52" i="72"/>
  <c r="M47" i="72"/>
  <c r="N51" i="72"/>
  <c r="N47" i="72"/>
  <c r="N52" i="72"/>
  <c r="O47" i="72"/>
  <c r="P37" i="71"/>
  <c r="Q35" i="73"/>
  <c r="R29" i="73"/>
  <c r="Q28" i="73"/>
  <c r="M34" i="73"/>
  <c r="O29" i="73"/>
  <c r="X28" i="73"/>
  <c r="X29" i="73" s="1"/>
  <c r="C44" i="71"/>
  <c r="H44" i="71" s="1"/>
  <c r="AD43" i="72"/>
  <c r="C51" i="72"/>
  <c r="I51" i="72" s="1"/>
  <c r="C52" i="72"/>
  <c r="I52" i="72" s="1"/>
  <c r="J152" i="74"/>
  <c r="C35" i="73"/>
  <c r="I35" i="73" s="1"/>
  <c r="CQ154" i="74"/>
  <c r="CQ157" i="74" s="1"/>
  <c r="CO154" i="74"/>
  <c r="CO157" i="74" s="1"/>
  <c r="CM154" i="74"/>
  <c r="CM157" i="74" s="1"/>
  <c r="CK154" i="74"/>
  <c r="CK157" i="74" s="1"/>
  <c r="CI154" i="74"/>
  <c r="CI157" i="74" s="1"/>
  <c r="CG154" i="74"/>
  <c r="CG157" i="74" s="1"/>
  <c r="CE154" i="74"/>
  <c r="CE157" i="74" s="1"/>
  <c r="CC154" i="74"/>
  <c r="CC157" i="74" s="1"/>
  <c r="CA154" i="74"/>
  <c r="CA157" i="74" s="1"/>
  <c r="BY154" i="74"/>
  <c r="BY157" i="74" s="1"/>
  <c r="BW154" i="74"/>
  <c r="BW157" i="74" s="1"/>
  <c r="BU154" i="74"/>
  <c r="BU157" i="74" s="1"/>
  <c r="BS154" i="74"/>
  <c r="BP154" i="74"/>
  <c r="BP157" i="74" s="1"/>
  <c r="BN154" i="74"/>
  <c r="BN157" i="74" s="1"/>
  <c r="BL154" i="74"/>
  <c r="BL157" i="74" s="1"/>
  <c r="BJ154" i="74"/>
  <c r="BJ157" i="74" s="1"/>
  <c r="BH154" i="74"/>
  <c r="BH157" i="74" s="1"/>
  <c r="BF154" i="74"/>
  <c r="BF157" i="74" s="1"/>
  <c r="BD154" i="74"/>
  <c r="BD157" i="74" s="1"/>
  <c r="BB154" i="74"/>
  <c r="BB157" i="74" s="1"/>
  <c r="AZ154" i="74"/>
  <c r="AZ157" i="74" s="1"/>
  <c r="AX154" i="74"/>
  <c r="AX157" i="74" s="1"/>
  <c r="AV154" i="74"/>
  <c r="AV157" i="74" s="1"/>
  <c r="AT154" i="74"/>
  <c r="AT157" i="74" s="1"/>
  <c r="AR154" i="74"/>
  <c r="AR157" i="74" s="1"/>
  <c r="AP154" i="74"/>
  <c r="AP157" i="74" s="1"/>
  <c r="AN154" i="74"/>
  <c r="AK154" i="74"/>
  <c r="AK157" i="74" s="1"/>
  <c r="AI154" i="74"/>
  <c r="AI157" i="74" s="1"/>
  <c r="AG154" i="74"/>
  <c r="AG157" i="74" s="1"/>
  <c r="AE154" i="74"/>
  <c r="AE157" i="74" s="1"/>
  <c r="AC154" i="74"/>
  <c r="AC157" i="74" s="1"/>
  <c r="AA154" i="74"/>
  <c r="AA157" i="74" s="1"/>
  <c r="Y154" i="74"/>
  <c r="Y157" i="74" s="1"/>
  <c r="W154" i="74"/>
  <c r="W157" i="74" s="1"/>
  <c r="U154" i="74"/>
  <c r="U157" i="74" s="1"/>
  <c r="S154" i="74"/>
  <c r="S157" i="74" s="1"/>
  <c r="Q154" i="74"/>
  <c r="Q157" i="74" s="1"/>
  <c r="O154" i="74"/>
  <c r="O157" i="74" s="1"/>
  <c r="M154" i="74"/>
  <c r="M157" i="74" s="1"/>
  <c r="K154" i="74"/>
  <c r="H157" i="74"/>
  <c r="E157" i="74"/>
  <c r="J160" i="74"/>
  <c r="J159" i="74"/>
  <c r="I25" i="73"/>
  <c r="P43" i="72"/>
  <c r="I43" i="72"/>
  <c r="U25" i="73"/>
  <c r="AB25" i="73"/>
  <c r="C34" i="73"/>
  <c r="I34" i="73" s="1"/>
  <c r="Y43" i="72"/>
  <c r="C45" i="71"/>
  <c r="H45" i="71" s="1"/>
  <c r="Y37" i="71"/>
  <c r="AB37" i="71"/>
  <c r="AB40" i="71" s="1"/>
  <c r="H37" i="71"/>
  <c r="AD47" i="72" l="1"/>
  <c r="AE36" i="73"/>
  <c r="Y46" i="71"/>
  <c r="Y53" i="72"/>
  <c r="AB36" i="73"/>
  <c r="U35" i="73"/>
  <c r="P52" i="72"/>
  <c r="P51" i="72"/>
  <c r="Q34" i="73"/>
  <c r="U34" i="73" s="1"/>
  <c r="Q29" i="73"/>
  <c r="AB28" i="73"/>
  <c r="U28" i="73"/>
  <c r="Y46" i="72"/>
  <c r="P46" i="72"/>
  <c r="AD46" i="72"/>
  <c r="U47" i="72"/>
  <c r="AE28" i="73"/>
  <c r="J154" i="74"/>
  <c r="C157" i="74"/>
  <c r="J157" i="74" s="1"/>
  <c r="AM154" i="74"/>
  <c r="K157" i="74"/>
  <c r="AM157" i="74" s="1"/>
  <c r="BR154" i="74"/>
  <c r="AN157" i="74"/>
  <c r="BR157" i="74" s="1"/>
  <c r="CS154" i="74"/>
  <c r="BS157" i="74"/>
  <c r="CS157" i="74" s="1"/>
  <c r="I28" i="73"/>
  <c r="P44" i="71"/>
  <c r="P45" i="71"/>
  <c r="Y40" i="71"/>
  <c r="P40" i="71"/>
  <c r="H40" i="71"/>
  <c r="Y47" i="72" l="1"/>
  <c r="P47" i="72"/>
  <c r="I29" i="73" l="1"/>
  <c r="U29" i="73"/>
  <c r="AB29" i="73" l="1"/>
  <c r="U33" i="75"/>
  <c r="U34" i="75" s="1"/>
  <c r="AE29" i="73"/>
</calcChain>
</file>

<file path=xl/sharedStrings.xml><?xml version="1.0" encoding="utf-8"?>
<sst xmlns="http://schemas.openxmlformats.org/spreadsheetml/2006/main" count="992" uniqueCount="277">
  <si>
    <t>Actualización del padrón de sujetos obligados: 10 de febrero de 2022 (Acuerdo No. 0474/SO/10-02/2022 del Pleno del Instituto)</t>
  </si>
  <si>
    <t xml:space="preserve">SUJETOS OBLIGADOS </t>
  </si>
  <si>
    <t>SECTOR</t>
  </si>
  <si>
    <t>Comisión para la Reconstrucción de la Ciudad de México</t>
  </si>
  <si>
    <t xml:space="preserve">Administración Pública Central </t>
  </si>
  <si>
    <t xml:space="preserve">Consejería Jurídica y de Servicios Legales </t>
  </si>
  <si>
    <t xml:space="preserve">Jefatura de Gobierno de la Ciudad de México </t>
  </si>
  <si>
    <t>Secretaría de Administración y Finanzas</t>
  </si>
  <si>
    <t xml:space="preserve">Secretaría de Cultura </t>
  </si>
  <si>
    <t>Secretaría de Desarrollo Económico</t>
  </si>
  <si>
    <t>Secretaría de Desarrollo Urbano y Vivienda</t>
  </si>
  <si>
    <t>Secretaría de Educación, Ciencia, Tecnología e Innovación</t>
  </si>
  <si>
    <t>Secretaría de Gestión Integral de Riesgos y Protección Civil</t>
  </si>
  <si>
    <t>Secretaría de Gobierno</t>
  </si>
  <si>
    <t>Secretaría de Inclusión y Bienestar Social</t>
  </si>
  <si>
    <t xml:space="preserve">Secretaría de la Contraloría General </t>
  </si>
  <si>
    <t>Secretaría de Mujeres</t>
  </si>
  <si>
    <t xml:space="preserve">Secretaría de Movilidad </t>
  </si>
  <si>
    <t>Secretaría de Obras y Servicios</t>
  </si>
  <si>
    <t>Secretaría de Pueblos y Barrios Originarios y Comunidades Indígenas Residentes</t>
  </si>
  <si>
    <t xml:space="preserve">Secretaría de Salud </t>
  </si>
  <si>
    <t>Secretaría de Seguridad Ciudadana</t>
  </si>
  <si>
    <t>Secretaría de Trabajo y Fomento al Empleo</t>
  </si>
  <si>
    <t xml:space="preserve">Secretaría de Turismo </t>
  </si>
  <si>
    <t xml:space="preserve">Secretaría del Medio Ambiente </t>
  </si>
  <si>
    <t xml:space="preserve">Agencia de Atención Animal </t>
  </si>
  <si>
    <t>Organismos desconcentrados, descentralizados, paraestatales y auxiliares</t>
  </si>
  <si>
    <t>Agencia de Protección Sanitaria de la Ciudad de México</t>
  </si>
  <si>
    <t>Agencia Digital de Innovación Pública de la Ciudad de México</t>
  </si>
  <si>
    <t>Autoridad del Centro Histórico</t>
  </si>
  <si>
    <t>Caja de Previsión de la Policía Auxiliar de la Ciudad de México</t>
  </si>
  <si>
    <t xml:space="preserve">Caja de Previsión de la Policía Preventiva de la Ciudad de México </t>
  </si>
  <si>
    <t>Caja de Previsión para Trabajadores a Lista de Raya del Gobierno de la Ciudad de México</t>
  </si>
  <si>
    <t>Centro de Comando, Control, Cómputo, Comunicaciones y Contacto Ciudadano de la Ciudad de México "C5"</t>
  </si>
  <si>
    <t>Comisión de Búsqueda de Personas de la Ciudad de México</t>
  </si>
  <si>
    <t>Comisión de Filmaciones de la Ciudad de México</t>
  </si>
  <si>
    <t>Comisión Ejecutiva de Atención a Víctimas de la Ciudad de México.</t>
  </si>
  <si>
    <t>Consejo Económico y Social de la Ciudad de México</t>
  </si>
  <si>
    <t>Consejo para Prevenir y Eliminar la Discriminación en la Ciudad de México</t>
  </si>
  <si>
    <t>Corporación Mexicana de Impresión, S.A. de C.V.</t>
  </si>
  <si>
    <t>Escuela de Administración Pública de la Ciudad de México.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</si>
  <si>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</si>
  <si>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</si>
  <si>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</si>
  <si>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</si>
  <si>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</si>
  <si>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 y Estudios Superiores.</t>
  </si>
  <si>
    <t>Instituto de la Juventud de la Ciudad de México.</t>
  </si>
  <si>
    <t>Instituto de Personas con Discapacidad de la Ciudad de México.</t>
  </si>
  <si>
    <t>Instituto de Planeación Democrática y Prospectiva de la Ciudad de México</t>
  </si>
  <si>
    <t>Instituto de Verificación Administrativa de la Ciudad de México.</t>
  </si>
  <si>
    <t>Instituto de Vivienda de la Ciudad de México.</t>
  </si>
  <si>
    <t>Instituto del Deporte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</si>
  <si>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</si>
  <si>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</si>
  <si>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</si>
  <si>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</si>
  <si>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</si>
  <si>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</si>
  <si>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</si>
  <si>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</si>
  <si>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 xml:space="preserve">Policía Auxiliar </t>
  </si>
  <si>
    <t xml:space="preserve">Policía Bancaria e Industrial </t>
  </si>
  <si>
    <t>Procuraduría Ambiental y del Ordenamiento Territorial de la Ciudad de México</t>
  </si>
  <si>
    <t>Procuraduría Social de la Ciudad de México</t>
  </si>
  <si>
    <t>Red de Transporte Público de Pasajeros de la Ciudad de México</t>
  </si>
  <si>
    <t>Secretaría Ejecutiva del Sistema Anticorrupción de la Ciudad de México</t>
  </si>
  <si>
    <t>Servicio de Transportes Eléctricos de la Ciudad de México.</t>
  </si>
  <si>
    <t>Servicios de Salud Pública de la Ciudad de México</t>
  </si>
  <si>
    <t>Servicios Metropolitanos, S.A. de C.V.</t>
  </si>
  <si>
    <t>Sistema de Aguas de la Ciudad de México</t>
  </si>
  <si>
    <t>Sistema de Transporte Colectivo</t>
  </si>
  <si>
    <t>Sistema para el Desarrollo Integral de la Familia de la Ciudad de México.</t>
  </si>
  <si>
    <t>Servicios de Medios Públicos de la Ciudad de México</t>
  </si>
  <si>
    <t>Universidad de la Policía de la Ciudad de México.</t>
  </si>
  <si>
    <t>Universidad de la Salud</t>
  </si>
  <si>
    <t>Fideicomiso Centro Histórico de la Ciudad de México.</t>
  </si>
  <si>
    <t>Fondos y fideicomisos públicos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</si>
  <si>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</si>
  <si>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</si>
  <si>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</si>
  <si>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</si>
  <si>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</si>
  <si>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</si>
  <si>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</si>
  <si>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</si>
  <si>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</si>
  <si>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</si>
  <si>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</si>
  <si>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de Víctimas de la Ciudad de México</t>
  </si>
  <si>
    <t>Fondo Mixto de Promoción Turística de la Ciudad de México.</t>
  </si>
  <si>
    <t>Fondo para el Desarrollo Social de la Ciudad de México.</t>
  </si>
  <si>
    <t>Fondo Público de Atención al Ciclista y al Peatón.</t>
  </si>
  <si>
    <t>Alcaldía Álvaro Obregón.</t>
  </si>
  <si>
    <t>Alcaldías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</si>
  <si>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</si>
  <si>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</si>
  <si>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</si>
  <si>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</si>
  <si>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</si>
  <si>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</si>
  <si>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</si>
  <si>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</si>
  <si>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</si>
  <si>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</si>
  <si>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</si>
  <si>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</si>
  <si>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</si>
  <si>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</si>
  <si>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</si>
  <si>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</si>
  <si>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Poder Judicial</t>
  </si>
  <si>
    <t>Tribunal Superior de Justicia de la Ciudad de México.</t>
  </si>
  <si>
    <t>Auditoría Superior de la Ciudad de México.</t>
  </si>
  <si>
    <t>Poder Legislativo</t>
  </si>
  <si>
    <t>Congreso de la Ciudad de México.</t>
  </si>
  <si>
    <t>Comisión de Derechos Humanos de la Ciudad de México.</t>
  </si>
  <si>
    <t xml:space="preserve">Órganos Autónomos </t>
  </si>
  <si>
    <t>Consejo de Evaluación de la Ciudad de México</t>
  </si>
  <si>
    <t xml:space="preserve">Fiscalía General de Justicia 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</si>
  <si>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</si>
  <si>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</si>
  <si>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</si>
  <si>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</si>
  <si>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</si>
  <si>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</si>
  <si>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 xml:space="preserve">Morena </t>
  </si>
  <si>
    <t>Partidos Políticos en la Ciudad de México</t>
  </si>
  <si>
    <t xml:space="preserve">Movimiento Ciudadano </t>
  </si>
  <si>
    <t xml:space="preserve">Partido Acción Nacional </t>
  </si>
  <si>
    <t xml:space="preserve">Partido de la Revolución Democrática </t>
  </si>
  <si>
    <t xml:space="preserve">Partido del Trabajo </t>
  </si>
  <si>
    <t xml:space="preserve">Partido Revolucionario Institucional </t>
  </si>
  <si>
    <t xml:space="preserve">Partido Verde Ecologista de México </t>
  </si>
  <si>
    <t>Alianza de Tranviarios de México</t>
  </si>
  <si>
    <t>Sindicatos</t>
  </si>
  <si>
    <t>Asociación Sindical de Trabajadores del Instituto de Vivienda del Distrito Federal</t>
  </si>
  <si>
    <t>Asociación Sindical de Trabajadores del Metro</t>
  </si>
  <si>
    <t>Sindicato Auténtico de Trabajadores de la Asamblea Legislativa del Distrito Federal</t>
  </si>
  <si>
    <t>Sindicato de Empleados del Servicio de Anales de Jurisprudencia</t>
  </si>
  <si>
    <t>Sindicato de la Unión de Trabajadores del Instituto de Educación Media Superior del Distrito Federal (SUTIEMS)</t>
  </si>
  <si>
    <t>Sindicato de Trabajadores de la Asamblea Legislativa del Distrito Federal</t>
  </si>
  <si>
    <t>Sindicato de Trabajadores de Transporte de Pasajeros del Distrito Federal</t>
  </si>
  <si>
    <t>Sindicato de Trabajadores del Tribunal de Justicia Administraiva d ela Ciudad de México</t>
  </si>
  <si>
    <t>Sindicato de Trabajadores del Tribunal Superior de Justicia del Distrito Federal</t>
  </si>
  <si>
    <t>Sindicato del Heroico Cuerpo de Bomberos del Distrito Federal</t>
  </si>
  <si>
    <t>Sindicato Democrático de los Trabajadores de la Procuraduría Social del Distrito Federal</t>
  </si>
  <si>
    <t>Sindicato Democrático Independiente de Trabajadores del Sistema de Transporte Colectivo</t>
  </si>
  <si>
    <t>Sindicato Independiente de Trabajadores del Instituto de Educación Media Superior del Distrito Federal (SITIEMS)</t>
  </si>
  <si>
    <t>Sindicato de Trabajadores Unidos del Congreso de la Ciudad de México.</t>
  </si>
  <si>
    <t>Sindicato Nacional de Trabajadores del Sistema de Transporte Colectivo</t>
  </si>
  <si>
    <t>Sindicato Único de Trabajadores de la Universidad Autónoma de la Ciudad de México (SUTUACM)</t>
  </si>
  <si>
    <t>Sindicato Único de Trabajadores del Gobierno de la Ciudad de México (SUTGCDMX)</t>
  </si>
  <si>
    <t>Sindicato Único de Trabajadores del Poder Judicial de la Ciudad de México</t>
  </si>
  <si>
    <t>Sindicato Único de Trabajadores Democráticos del Sistema de Transporte Colectivo</t>
  </si>
  <si>
    <t xml:space="preserve">Comisión de Selección del Comité de Participación Ciudadana del Sistema Anticorrupción de la Ciudad de México </t>
  </si>
  <si>
    <t>Personas físicas o morales que ejercen recursos públicos o realizan actos de autoridad</t>
  </si>
  <si>
    <t xml:space="preserve">Comité de Participación Ciudadana del Sistema Anticorrupción de la Ciudad de México </t>
  </si>
  <si>
    <t xml:space="preserve"> Otro (periodistas, estudiantes, organización civil y público en general)</t>
  </si>
  <si>
    <t xml:space="preserve">Subtotal </t>
  </si>
  <si>
    <t>PRIMER TRIMESTRE</t>
  </si>
  <si>
    <t>Segundo Trimestre</t>
  </si>
  <si>
    <t>Mes</t>
  </si>
  <si>
    <t>Enero</t>
  </si>
  <si>
    <t>Marzo</t>
  </si>
  <si>
    <t>Subtotal</t>
  </si>
  <si>
    <t>ABRIL</t>
  </si>
  <si>
    <t>Mayo</t>
  </si>
  <si>
    <t>Junio</t>
  </si>
  <si>
    <t>AGOSTO</t>
  </si>
  <si>
    <t>FECHA</t>
  </si>
  <si>
    <t>Sujetos Obligados                               SEXO</t>
  </si>
  <si>
    <t>M</t>
  </si>
  <si>
    <t>H</t>
  </si>
  <si>
    <t>NO BINARIO</t>
  </si>
  <si>
    <t>Otro</t>
  </si>
  <si>
    <t>Total de personas participantes acreditadas</t>
  </si>
  <si>
    <t>PARTICIPANTES</t>
  </si>
  <si>
    <t>Total</t>
  </si>
  <si>
    <t>NO B</t>
  </si>
  <si>
    <t>Acreditados</t>
  </si>
  <si>
    <t xml:space="preserve">Total de personas  inscritas por mes  </t>
  </si>
  <si>
    <t xml:space="preserve">Inasistencia </t>
  </si>
  <si>
    <t xml:space="preserve">TOTAL DE MUJERES ACREDITADAS </t>
  </si>
  <si>
    <t>TOTAL DE HOMBRES ACREDITADOS</t>
  </si>
  <si>
    <t>TOTAL</t>
  </si>
  <si>
    <t>Tercer Trimestre</t>
  </si>
  <si>
    <t xml:space="preserve">Marzo </t>
  </si>
  <si>
    <t>JULIO</t>
  </si>
  <si>
    <t>SEPTIEMBRE</t>
  </si>
  <si>
    <t>SEGUNDO TRIMESTRE</t>
  </si>
  <si>
    <t>Abril</t>
  </si>
  <si>
    <t>Agosto</t>
  </si>
  <si>
    <t>SUJETO OBLIGADO                                 SEXO</t>
  </si>
  <si>
    <t xml:space="preserve">Acreditados </t>
  </si>
  <si>
    <t>Total de personas participantes</t>
  </si>
  <si>
    <t>Inasistencia</t>
  </si>
  <si>
    <t>No Binario</t>
  </si>
  <si>
    <t xml:space="preserve">Total </t>
  </si>
  <si>
    <t>Total de participantes</t>
  </si>
  <si>
    <t>Elaboración del Documento de Seguridad</t>
  </si>
  <si>
    <t>Trimestre</t>
  </si>
  <si>
    <t>CUARTO TRIMESTRE</t>
  </si>
  <si>
    <t>OCTUBRE</t>
  </si>
  <si>
    <t>NOVIEMBRE</t>
  </si>
  <si>
    <t>DICIEMBRE</t>
  </si>
  <si>
    <t>No acreditados</t>
  </si>
  <si>
    <t>TOTAL DE OTROS ACREDITADOS</t>
  </si>
  <si>
    <t xml:space="preserve">PORCENTAJE DE ACREDITACIÓN </t>
  </si>
  <si>
    <t>PORCENTAJE DE ACREDITACIÓN ANUAL DEL CURSO</t>
  </si>
  <si>
    <t>Alcaldía Benito Juárez</t>
  </si>
  <si>
    <t>Alcaldía Coyoacán</t>
  </si>
  <si>
    <t>Alcaldía Cuauhtémoc</t>
  </si>
  <si>
    <t>Alcaldía Gustavo A. Madero</t>
  </si>
  <si>
    <t>Alcaldía Iztacalco</t>
  </si>
  <si>
    <t>Alcaldía Iztapalapa</t>
  </si>
  <si>
    <t>Alcaldía Miguel Hidalgo</t>
  </si>
  <si>
    <t>Alcaldía Tláhuac</t>
  </si>
  <si>
    <t>Alcaldía Venustiano Carranza</t>
  </si>
  <si>
    <t>Alcaldía Xochimilco</t>
  </si>
  <si>
    <t>Fideicomiso Centro Histórico de la Ciudad de México</t>
  </si>
  <si>
    <t>Fiscalía General de Justicia de la Ciudad de México</t>
  </si>
  <si>
    <t>Fondo para el Desarrollo Social de la Ciudad de México</t>
  </si>
  <si>
    <t>Policía Bancaria e Industrial de la Ciudad de México</t>
  </si>
  <si>
    <t>Secretaría de Turismo</t>
  </si>
  <si>
    <t>Sistema para el Desarrollo Integral de la Familia Ciudad de México</t>
  </si>
  <si>
    <t>Tribunal Superior de Justicia de la Ciudad de México</t>
  </si>
  <si>
    <t>Instituto de Transparencia, Acceso a la Información Pública, Protección de Datos Personales y Rendición de Cuentas de la Ciudad de México</t>
  </si>
  <si>
    <t>Instituto del Deporte de la Ciudad de México</t>
  </si>
  <si>
    <t>Fideicomiso Bienestar Educativo de la Ciudad de México</t>
  </si>
  <si>
    <t>Fideicomiso Fondo para el Desarrollo Económico y Social de la Ciudad de México</t>
  </si>
  <si>
    <t>Tribunal de Justicia Administrativa de la Ciudad de México</t>
  </si>
  <si>
    <t>Alcaldía Tlalpan</t>
  </si>
  <si>
    <t>Fideicomiso de Recuperación Crediticia de la Ciudad de México</t>
  </si>
  <si>
    <t>Taller de Solicitudes de Información y Recurso de Revisión</t>
  </si>
  <si>
    <t>Alcaldía La Magdalena Contreras</t>
  </si>
  <si>
    <t>Congreso de la Ciudad de México</t>
  </si>
  <si>
    <t>Fondo de Desarrollo Económico de la Ciudad de México</t>
  </si>
  <si>
    <t>Fondo Mixto de Promoción Turística de la Ciudad de México</t>
  </si>
  <si>
    <t>Otro (periodistas, estudiantes, organización civil y público en general)</t>
  </si>
  <si>
    <t>Secretaría de Bienestar e Igualdad Social</t>
  </si>
  <si>
    <t>Secretaría de Cultura</t>
  </si>
  <si>
    <t>Universidad Autónoma de la Ciudad de México</t>
  </si>
  <si>
    <t>Instituto Local de la Infraestructura Física Educativa de la Ciudad de México</t>
  </si>
  <si>
    <t>Comisión Ejecutiva de Atención a Víctimas de la Ciudad de México</t>
  </si>
  <si>
    <t>Auditoría Superior de la Ciudad de México</t>
  </si>
  <si>
    <t>Instituto Electoral de la Ciudad de México</t>
  </si>
  <si>
    <t>Agencia de Protección Sanitaria del Gobierno de la Ciudad de México</t>
  </si>
  <si>
    <t>Introducción a la Organización de Archivos</t>
  </si>
  <si>
    <t>Planta Productora de Mezclas Asfálticas</t>
  </si>
  <si>
    <t>Instituto de Educación Media Superior de la Ciudad de México</t>
  </si>
  <si>
    <t>DAI - RJ</t>
  </si>
  <si>
    <t xml:space="preserve">Cuarto Trimestre </t>
  </si>
  <si>
    <t>Instituto de Verificación Administrativa de la Ciudad de México</t>
  </si>
  <si>
    <t>Tribunal Electoral de la Ciudad de México</t>
  </si>
  <si>
    <t>Capacitaciones Especializadas</t>
  </si>
  <si>
    <t>Constitucionalismo Transformador y Buen Gobierno</t>
  </si>
  <si>
    <t>Red de Transporte de Pasajeros de la Ciudad de México (RTP)</t>
  </si>
  <si>
    <t>Curso Anticorrupción y Rendición de Cuentas</t>
  </si>
  <si>
    <t xml:space="preserve">Cauarto Trimestre </t>
  </si>
  <si>
    <t>Secretaría de Salud</t>
  </si>
  <si>
    <t>Sindicato de Trabajadores del Congreso de la Ciudad de México</t>
  </si>
  <si>
    <t>Cuarto Trimestre</t>
  </si>
  <si>
    <t>Curso Protección de Datos Personales en el Entorno Digital</t>
  </si>
  <si>
    <t>Alcaldía Cuajimalpa de Morelos</t>
  </si>
  <si>
    <t>Policía Auxiliar de la Ciudad de México</t>
  </si>
  <si>
    <t>Alcaldía Azcapotzalco</t>
  </si>
  <si>
    <t>Secretaría del Medio Ambiente</t>
  </si>
  <si>
    <t>Curso de Protección de los Derechos Digitales de las personas en la Era de la Inteligencia Artificial</t>
  </si>
  <si>
    <t>Consejería Jurídica y de Servicios Legales</t>
  </si>
  <si>
    <t>Escuela de Administración Pública de la Ciudad de México</t>
  </si>
  <si>
    <t>Instancia Ejecutora del Sistema Integral de Derechos Humanos</t>
  </si>
  <si>
    <t>Junta Local de Conciliación y Arbitraje de la Ciudad de México</t>
  </si>
  <si>
    <t>Mecanismo de Protección Integral de Personas Defensoras de Derechos Humanos y Periodistas de la Ciudad de México</t>
  </si>
  <si>
    <t>Partido del Trabajo (en la Ciudad de México)</t>
  </si>
  <si>
    <t xml:space="preserve">Secretaría de Educación, Ciencia, Tecnología e Innovación </t>
  </si>
  <si>
    <t>Secretaría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</si>
</sst>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/>
      <name val="Calibri (Cuerpo)"/>
    </font>
    <font>
      <b/>
      <sz val="11"/>
      <color theme="0"/>
      <name val="Calibri (Cuerpo)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 (Cuerpo)"/>
    </font>
    <font>
      <sz val="11"/>
      <name val="Calibri (Cuerpo)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78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/>
      <diagonal/>
    </border>
    <border>
      <left style="double">
        <color theme="0" tint="-0.249977111117893"/>
      </left>
      <right style="thin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rgb="FFBFBFBF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double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double">
        <color rgb="FFBFBFBF"/>
      </left>
      <right/>
      <top/>
      <bottom style="double">
        <color rgb="FFBFBFBF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249977111117893"/>
      </bottom>
      <diagonal/>
    </border>
    <border>
      <left style="double">
        <color theme="0" tint="-0.249977111117893"/>
      </left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rgb="FFBFBFBF"/>
      </top>
      <bottom style="double">
        <color rgb="FFBFBFBF"/>
      </bottom>
      <diagonal/>
    </border>
    <border>
      <left/>
      <right style="thick">
        <color indexed="64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/>
      <bottom style="double">
        <color rgb="FFBFBFBF"/>
      </bottom>
      <diagonal/>
    </border>
    <border>
      <left/>
      <right style="thick">
        <color indexed="64"/>
      </right>
      <top/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77111117893"/>
      </left>
      <right style="thin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/>
      <diagonal/>
    </border>
    <border>
      <left style="medium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medium">
        <color rgb="FF000000"/>
      </right>
      <top style="double">
        <color theme="0" tint="-0.34998626667073579"/>
      </top>
      <bottom/>
      <diagonal/>
    </border>
    <border>
      <left style="medium">
        <color rgb="FF000000"/>
      </left>
      <right/>
      <top/>
      <bottom style="double">
        <color theme="0" tint="-0.249977111117893"/>
      </bottom>
      <diagonal/>
    </border>
    <border>
      <left style="medium">
        <color rgb="FF000000"/>
      </left>
      <right/>
      <top style="double">
        <color theme="0" tint="-0.249977111117893"/>
      </top>
      <bottom/>
      <diagonal/>
    </border>
    <border>
      <left/>
      <right style="medium">
        <color rgb="FF000000"/>
      </right>
      <top style="double">
        <color theme="0" tint="-0.249977111117893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theme="0" tint="-0.249977111117893"/>
      </bottom>
      <diagonal/>
    </border>
    <border>
      <left/>
      <right/>
      <top style="medium">
        <color rgb="FF000000"/>
      </top>
      <bottom style="double">
        <color theme="0" tint="-0.249977111117893"/>
      </bottom>
      <diagonal/>
    </border>
    <border>
      <left/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3499862666707357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thin">
        <color rgb="FF000000"/>
      </left>
      <right/>
      <top/>
      <bottom style="double">
        <color theme="0" tint="-0.249977111117893"/>
      </bottom>
      <diagonal/>
    </border>
    <border>
      <left style="thin">
        <color rgb="FF000000"/>
      </left>
      <right/>
      <top style="double">
        <color theme="0" tint="-0.249977111117893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theme="0" tint="-0.34998626667073579"/>
      </left>
      <right style="thin">
        <color rgb="FF000000"/>
      </right>
      <top style="double">
        <color theme="0" tint="-0.34998626667073579"/>
      </top>
      <bottom/>
      <diagonal/>
    </border>
    <border>
      <left/>
      <right style="thin">
        <color rgb="FF000000"/>
      </right>
      <top/>
      <bottom style="double">
        <color theme="0" tint="-0.249977111117893"/>
      </bottom>
      <diagonal/>
    </border>
    <border>
      <left/>
      <right style="thin">
        <color rgb="FF000000"/>
      </right>
      <top style="double">
        <color theme="0" tint="-0.249977111117893"/>
      </top>
      <bottom/>
      <diagonal/>
    </border>
    <border>
      <left style="thin">
        <color indexed="64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rgb="FFBFBFBF"/>
      </right>
      <top/>
      <bottom style="double">
        <color theme="0" tint="-0.249977111117893"/>
      </bottom>
      <diagonal/>
    </border>
    <border>
      <left style="double">
        <color rgb="FFBFBFBF"/>
      </left>
      <right/>
      <top/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76">
    <xf numFmtId="0" fontId="0" fillId="0" borderId="0" xfId="0"/>
    <xf numFmtId="0" fontId="3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10" fontId="19" fillId="6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4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/>
    </xf>
    <xf numFmtId="0" fontId="26" fillId="0" borderId="17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27" fillId="8" borderId="20" xfId="0" applyFont="1" applyFill="1" applyBorder="1" applyAlignment="1">
      <alignment wrapText="1"/>
    </xf>
    <xf numFmtId="0" fontId="26" fillId="8" borderId="20" xfId="0" applyFont="1" applyFill="1" applyBorder="1" applyAlignment="1">
      <alignment wrapText="1"/>
    </xf>
    <xf numFmtId="0" fontId="27" fillId="8" borderId="19" xfId="0" applyFont="1" applyFill="1" applyBorder="1" applyAlignment="1">
      <alignment wrapText="1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4" fillId="7" borderId="25" xfId="0" applyFont="1" applyFill="1" applyBorder="1"/>
    <xf numFmtId="0" fontId="24" fillId="7" borderId="25" xfId="0" applyFont="1" applyFill="1" applyBorder="1" applyAlignment="1">
      <alignment horizontal="center" vertical="center"/>
    </xf>
    <xf numFmtId="0" fontId="24" fillId="7" borderId="2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24" fillId="7" borderId="2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/>
    <xf numFmtId="9" fontId="0" fillId="0" borderId="0" xfId="0" applyNumberFormat="1"/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wrapText="1"/>
    </xf>
    <xf numFmtId="0" fontId="26" fillId="0" borderId="18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6" fillId="0" borderId="37" xfId="0" applyFont="1" applyBorder="1" applyAlignment="1">
      <alignment wrapText="1"/>
    </xf>
    <xf numFmtId="0" fontId="26" fillId="0" borderId="34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26" fillId="0" borderId="36" xfId="0" applyFont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6" borderId="9" xfId="0" applyFont="1" applyFill="1" applyBorder="1" applyAlignment="1">
      <alignment vertical="center"/>
    </xf>
    <xf numFmtId="0" fontId="21" fillId="6" borderId="7" xfId="0" applyFont="1" applyFill="1" applyBorder="1" applyAlignment="1">
      <alignment vertical="center"/>
    </xf>
    <xf numFmtId="0" fontId="8" fillId="5" borderId="3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9" fillId="0" borderId="42" xfId="0" applyFont="1" applyBorder="1"/>
    <xf numFmtId="0" fontId="1" fillId="5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5" borderId="6" xfId="0" applyFont="1" applyFill="1" applyBorder="1"/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4" fillId="7" borderId="50" xfId="0" applyFont="1" applyFill="1" applyBorder="1" applyAlignment="1">
      <alignment horizontal="center" vertical="center"/>
    </xf>
    <xf numFmtId="0" fontId="24" fillId="7" borderId="5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29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24" fillId="7" borderId="55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4" fillId="7" borderId="57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vertical="center"/>
    </xf>
    <xf numFmtId="0" fontId="8" fillId="5" borderId="44" xfId="0" applyFont="1" applyFill="1" applyBorder="1"/>
    <xf numFmtId="0" fontId="8" fillId="5" borderId="46" xfId="0" applyFont="1" applyFill="1" applyBorder="1"/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30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7" borderId="61" xfId="0" applyFont="1" applyFill="1" applyBorder="1" applyAlignment="1">
      <alignment horizontal="center" vertical="center"/>
    </xf>
    <xf numFmtId="0" fontId="24" fillId="7" borderId="5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/>
    </xf>
    <xf numFmtId="14" fontId="18" fillId="2" borderId="3" xfId="0" applyNumberFormat="1" applyFont="1" applyFill="1" applyBorder="1" applyAlignment="1">
      <alignment horizontal="center"/>
    </xf>
    <xf numFmtId="14" fontId="18" fillId="2" borderId="3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6" borderId="39" xfId="0" applyFont="1" applyFill="1" applyBorder="1" applyAlignment="1">
      <alignment horizontal="center"/>
    </xf>
    <xf numFmtId="0" fontId="24" fillId="7" borderId="62" xfId="0" applyFont="1" applyFill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24" fillId="7" borderId="66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vertical="center"/>
    </xf>
    <xf numFmtId="0" fontId="7" fillId="5" borderId="67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5" xfId="0" applyBorder="1"/>
    <xf numFmtId="0" fontId="7" fillId="0" borderId="6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4" fillId="7" borderId="70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vertical="center"/>
    </xf>
    <xf numFmtId="0" fontId="7" fillId="0" borderId="71" xfId="0" applyFont="1" applyBorder="1" applyAlignment="1">
      <alignment horizontal="center" vertical="center"/>
    </xf>
    <xf numFmtId="0" fontId="0" fillId="0" borderId="69" xfId="0" applyBorder="1"/>
    <xf numFmtId="0" fontId="7" fillId="0" borderId="69" xfId="0" applyFont="1" applyBorder="1" applyAlignment="1">
      <alignment horizontal="center" vertical="center"/>
    </xf>
    <xf numFmtId="0" fontId="7" fillId="5" borderId="39" xfId="0" applyFont="1" applyFill="1" applyBorder="1" applyAlignment="1">
      <alignment vertical="center"/>
    </xf>
    <xf numFmtId="0" fontId="7" fillId="5" borderId="63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9" fillId="0" borderId="4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6" borderId="7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6" borderId="1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35" fillId="7" borderId="1" xfId="0" applyFont="1" applyFill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4" fillId="6" borderId="32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3" fillId="6" borderId="6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11" fillId="11" borderId="77" xfId="0" applyFont="1" applyFill="1" applyBorder="1" applyAlignment="1">
      <alignment horizontal="center"/>
    </xf>
    <xf numFmtId="0" fontId="35" fillId="2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right" vertical="center"/>
    </xf>
    <xf numFmtId="0" fontId="16" fillId="6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33" fillId="6" borderId="6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4" fontId="18" fillId="2" borderId="31" xfId="0" applyNumberFormat="1" applyFont="1" applyFill="1" applyBorder="1" applyAlignment="1">
      <alignment horizontal="center"/>
    </xf>
    <xf numFmtId="14" fontId="18" fillId="2" borderId="45" xfId="0" applyNumberFormat="1" applyFont="1" applyFill="1" applyBorder="1" applyAlignment="1">
      <alignment horizontal="center"/>
    </xf>
    <xf numFmtId="14" fontId="18" fillId="2" borderId="44" xfId="0" applyNumberFormat="1" applyFont="1" applyFill="1" applyBorder="1" applyAlignment="1">
      <alignment horizontal="center"/>
    </xf>
    <xf numFmtId="14" fontId="18" fillId="2" borderId="4" xfId="0" applyNumberFormat="1" applyFont="1" applyFill="1" applyBorder="1" applyAlignment="1">
      <alignment horizontal="center"/>
    </xf>
    <xf numFmtId="14" fontId="18" fillId="2" borderId="6" xfId="0" applyNumberFormat="1" applyFont="1" applyFill="1" applyBorder="1" applyAlignment="1">
      <alignment horizontal="center"/>
    </xf>
    <xf numFmtId="14" fontId="18" fillId="2" borderId="3" xfId="0" applyNumberFormat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14" fontId="18" fillId="2" borderId="30" xfId="0" applyNumberFormat="1" applyFont="1" applyFill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8" fillId="2" borderId="15" xfId="0" applyNumberFormat="1" applyFont="1" applyFill="1" applyBorder="1" applyAlignment="1">
      <alignment horizontal="center"/>
    </xf>
    <xf numFmtId="14" fontId="18" fillId="2" borderId="0" xfId="0" applyNumberFormat="1" applyFont="1" applyFill="1" applyAlignment="1">
      <alignment horizontal="center"/>
    </xf>
    <xf numFmtId="14" fontId="18" fillId="2" borderId="9" xfId="0" applyNumberFormat="1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28" fillId="10" borderId="75" xfId="0" applyFont="1" applyFill="1" applyBorder="1" applyAlignment="1">
      <alignment horizontal="center" vertical="center"/>
    </xf>
    <xf numFmtId="0" fontId="28" fillId="10" borderId="74" xfId="0" applyFont="1" applyFill="1" applyBorder="1" applyAlignment="1">
      <alignment horizontal="center" vertical="center"/>
    </xf>
    <xf numFmtId="0" fontId="28" fillId="10" borderId="52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4" fontId="18" fillId="2" borderId="56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74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14" fontId="11" fillId="2" borderId="4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7" fillId="4" borderId="68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6" fillId="6" borderId="39" xfId="0" applyFont="1" applyFill="1" applyBorder="1" applyAlignment="1">
      <alignment horizontal="center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/>
    </xf>
    <xf numFmtId="14" fontId="11" fillId="2" borderId="39" xfId="0" applyNumberFormat="1" applyFont="1" applyFill="1" applyBorder="1" applyAlignment="1">
      <alignment horizontal="center"/>
    </xf>
    <xf numFmtId="14" fontId="11" fillId="2" borderId="63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8" fillId="7" borderId="11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10" fontId="19" fillId="6" borderId="6" xfId="0" applyNumberFormat="1" applyFont="1" applyFill="1" applyBorder="1" applyAlignment="1">
      <alignment horizontal="center" vertical="center" wrapText="1"/>
    </xf>
    <xf numFmtId="10" fontId="19" fillId="6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4" fontId="26" fillId="0" borderId="23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4" fontId="26" fillId="0" borderId="23" xfId="0" applyNumberFormat="1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14" fontId="26" fillId="0" borderId="24" xfId="0" applyNumberFormat="1" applyFont="1" applyBorder="1" applyAlignment="1">
      <alignment wrapText="1"/>
    </xf>
    <xf numFmtId="0" fontId="26" fillId="0" borderId="20" xfId="0" applyFont="1" applyBorder="1" applyAlignment="1">
      <alignment wrapText="1"/>
    </xf>
    <xf numFmtId="14" fontId="26" fillId="0" borderId="22" xfId="0" applyNumberFormat="1" applyFont="1" applyBorder="1" applyAlignment="1">
      <alignment wrapText="1"/>
    </xf>
    <xf numFmtId="0" fontId="26" fillId="0" borderId="34" xfId="0" applyFont="1" applyBorder="1" applyAlignment="1">
      <alignment wrapText="1"/>
    </xf>
    <xf numFmtId="0" fontId="26" fillId="0" borderId="18" xfId="0" applyFont="1" applyBorder="1" applyAlignment="1">
      <alignment wrapText="1"/>
    </xf>
    <xf numFmtId="14" fontId="26" fillId="0" borderId="21" xfId="0" applyNumberFormat="1" applyFont="1" applyBorder="1" applyAlignment="1">
      <alignment wrapText="1"/>
    </xf>
    <xf numFmtId="0" fontId="8" fillId="6" borderId="30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4" fontId="26" fillId="0" borderId="33" xfId="0" applyNumberFormat="1" applyFont="1" applyBorder="1" applyAlignment="1">
      <alignment wrapText="1"/>
    </xf>
    <xf numFmtId="14" fontId="26" fillId="0" borderId="22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right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/>
    </xf>
    <xf numFmtId="10" fontId="19" fillId="6" borderId="3" xfId="0" applyNumberFormat="1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FF85FF"/>
      <color rgb="FFFF40FF"/>
      <color rgb="FF00FFCC"/>
      <color rgb="FFA70958"/>
      <color rgb="FFF332E8"/>
      <color rgb="FFF3258C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derjudicialcdm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2"/>
  <sheetViews>
    <sheetView topLeftCell="A96" workbookViewId="0">
      <selection activeCell="B7" sqref="B7"/>
    </sheetView>
  </sheetViews>
  <sheetFormatPr baseColWidth="10" defaultColWidth="11.36328125" defaultRowHeight="14.5"/>
  <cols>
    <col min="1" max="1" width="5.36328125" style="3" customWidth="1"/>
    <col min="2" max="2" width="109.81640625" bestFit="1" customWidth="1"/>
    <col min="5" max="5" width="45.36328125" customWidth="1"/>
    <col min="6" max="6" width="53.453125" bestFit="1" customWidth="1"/>
  </cols>
  <sheetData>
    <row r="1" spans="1:5" ht="45" customHeight="1" thickBot="1">
      <c r="A1" s="262" t="s">
        <v>0</v>
      </c>
      <c r="B1" s="262"/>
      <c r="C1" s="262"/>
      <c r="D1" s="262"/>
      <c r="E1" s="262"/>
    </row>
    <row r="2" spans="1:5" ht="15.5" thickTop="1" thickBot="1">
      <c r="A2" s="65"/>
      <c r="B2" s="66" t="s">
        <v>1</v>
      </c>
      <c r="C2" s="259" t="s">
        <v>2</v>
      </c>
      <c r="D2" s="260"/>
      <c r="E2" s="261"/>
    </row>
    <row r="3" spans="1:5" ht="15.5" thickTop="1" thickBot="1">
      <c r="A3" s="13">
        <v>1</v>
      </c>
      <c r="B3" s="63" t="s">
        <v>3</v>
      </c>
      <c r="C3" s="263" t="s">
        <v>4</v>
      </c>
      <c r="D3" s="263"/>
      <c r="E3" s="263"/>
    </row>
    <row r="4" spans="1:5" ht="15.5" thickTop="1" thickBot="1">
      <c r="A4" s="13">
        <v>2</v>
      </c>
      <c r="B4" s="63" t="s">
        <v>5</v>
      </c>
      <c r="C4" s="263" t="s">
        <v>4</v>
      </c>
      <c r="D4" s="263"/>
      <c r="E4" s="263"/>
    </row>
    <row r="5" spans="1:5" ht="15.5" thickTop="1" thickBot="1">
      <c r="A5" s="13">
        <v>3</v>
      </c>
      <c r="B5" s="63" t="s">
        <v>6</v>
      </c>
      <c r="C5" s="263" t="s">
        <v>4</v>
      </c>
      <c r="D5" s="263"/>
      <c r="E5" s="263"/>
    </row>
    <row r="6" spans="1:5" ht="15.5" thickTop="1" thickBot="1">
      <c r="A6" s="13">
        <v>4</v>
      </c>
      <c r="B6" s="63" t="s">
        <v>7</v>
      </c>
      <c r="C6" s="263" t="s">
        <v>4</v>
      </c>
      <c r="D6" s="263"/>
      <c r="E6" s="263"/>
    </row>
    <row r="7" spans="1:5" ht="15.5" thickTop="1" thickBot="1">
      <c r="A7" s="13">
        <v>5</v>
      </c>
      <c r="B7" s="63" t="s">
        <v>8</v>
      </c>
      <c r="C7" s="263" t="s">
        <v>4</v>
      </c>
      <c r="D7" s="263"/>
      <c r="E7" s="263"/>
    </row>
    <row r="8" spans="1:5" ht="15.5" thickTop="1" thickBot="1">
      <c r="A8" s="13">
        <v>6</v>
      </c>
      <c r="B8" s="63" t="s">
        <v>9</v>
      </c>
      <c r="C8" s="263" t="s">
        <v>4</v>
      </c>
      <c r="D8" s="263"/>
      <c r="E8" s="263"/>
    </row>
    <row r="9" spans="1:5" ht="15.5" thickTop="1" thickBot="1">
      <c r="A9" s="13">
        <v>7</v>
      </c>
      <c r="B9" s="63" t="s">
        <v>10</v>
      </c>
      <c r="C9" s="263" t="s">
        <v>4</v>
      </c>
      <c r="D9" s="263"/>
      <c r="E9" s="263"/>
    </row>
    <row r="10" spans="1:5" ht="15.5" thickTop="1" thickBot="1">
      <c r="A10" s="13">
        <v>8</v>
      </c>
      <c r="B10" s="63" t="s">
        <v>11</v>
      </c>
      <c r="C10" s="263" t="s">
        <v>4</v>
      </c>
      <c r="D10" s="263"/>
      <c r="E10" s="263"/>
    </row>
    <row r="11" spans="1:5" ht="15.5" thickTop="1" thickBot="1">
      <c r="A11" s="13">
        <v>9</v>
      </c>
      <c r="B11" s="63" t="s">
        <v>12</v>
      </c>
      <c r="C11" s="263" t="s">
        <v>4</v>
      </c>
      <c r="D11" s="263"/>
      <c r="E11" s="263"/>
    </row>
    <row r="12" spans="1:5" ht="15.5" thickTop="1" thickBot="1">
      <c r="A12" s="13">
        <v>10</v>
      </c>
      <c r="B12" s="63" t="s">
        <v>13</v>
      </c>
      <c r="C12" s="263" t="s">
        <v>4</v>
      </c>
      <c r="D12" s="263"/>
      <c r="E12" s="263"/>
    </row>
    <row r="13" spans="1:5" ht="15.5" thickTop="1" thickBot="1">
      <c r="A13" s="13">
        <v>11</v>
      </c>
      <c r="B13" s="63" t="s">
        <v>14</v>
      </c>
      <c r="C13" s="263" t="s">
        <v>4</v>
      </c>
      <c r="D13" s="263"/>
      <c r="E13" s="263"/>
    </row>
    <row r="14" spans="1:5" ht="15.5" thickTop="1" thickBot="1">
      <c r="A14" s="13">
        <v>12</v>
      </c>
      <c r="B14" s="63" t="s">
        <v>15</v>
      </c>
      <c r="C14" s="263" t="s">
        <v>4</v>
      </c>
      <c r="D14" s="263"/>
      <c r="E14" s="263"/>
    </row>
    <row r="15" spans="1:5" ht="15.5" thickTop="1" thickBot="1">
      <c r="A15" s="13">
        <v>13</v>
      </c>
      <c r="B15" s="63" t="s">
        <v>16</v>
      </c>
      <c r="C15" s="263" t="s">
        <v>4</v>
      </c>
      <c r="D15" s="263"/>
      <c r="E15" s="263"/>
    </row>
    <row r="16" spans="1:5" ht="15.5" thickTop="1" thickBot="1">
      <c r="A16" s="13">
        <v>14</v>
      </c>
      <c r="B16" s="63" t="s">
        <v>17</v>
      </c>
      <c r="C16" s="263" t="s">
        <v>4</v>
      </c>
      <c r="D16" s="263"/>
      <c r="E16" s="263"/>
    </row>
    <row r="17" spans="1:5" ht="15.5" thickTop="1" thickBot="1">
      <c r="A17" s="13">
        <v>15</v>
      </c>
      <c r="B17" s="63" t="s">
        <v>18</v>
      </c>
      <c r="C17" s="263" t="s">
        <v>4</v>
      </c>
      <c r="D17" s="263"/>
      <c r="E17" s="263"/>
    </row>
    <row r="18" spans="1:5" ht="15.5" thickTop="1" thickBot="1">
      <c r="A18" s="13">
        <v>16</v>
      </c>
      <c r="B18" s="63" t="s">
        <v>19</v>
      </c>
      <c r="C18" s="263" t="s">
        <v>4</v>
      </c>
      <c r="D18" s="263"/>
      <c r="E18" s="263"/>
    </row>
    <row r="19" spans="1:5" ht="15.5" thickTop="1" thickBot="1">
      <c r="A19" s="13">
        <v>17</v>
      </c>
      <c r="B19" s="63" t="s">
        <v>20</v>
      </c>
      <c r="C19" s="263" t="s">
        <v>4</v>
      </c>
      <c r="D19" s="263"/>
      <c r="E19" s="263"/>
    </row>
    <row r="20" spans="1:5" ht="15.5" thickTop="1" thickBot="1">
      <c r="A20" s="13">
        <v>18</v>
      </c>
      <c r="B20" s="63" t="s">
        <v>21</v>
      </c>
      <c r="C20" s="263" t="s">
        <v>4</v>
      </c>
      <c r="D20" s="263"/>
      <c r="E20" s="263"/>
    </row>
    <row r="21" spans="1:5" ht="15.5" thickTop="1" thickBot="1">
      <c r="A21" s="13">
        <v>19</v>
      </c>
      <c r="B21" s="63" t="s">
        <v>22</v>
      </c>
      <c r="C21" s="263" t="s">
        <v>4</v>
      </c>
      <c r="D21" s="263"/>
      <c r="E21" s="263"/>
    </row>
    <row r="22" spans="1:5" ht="15.5" thickTop="1" thickBot="1">
      <c r="A22" s="13">
        <v>20</v>
      </c>
      <c r="B22" s="63" t="s">
        <v>23</v>
      </c>
      <c r="C22" s="263" t="s">
        <v>4</v>
      </c>
      <c r="D22" s="263"/>
      <c r="E22" s="263"/>
    </row>
    <row r="23" spans="1:5" ht="15.5" thickTop="1" thickBot="1">
      <c r="A23" s="13">
        <v>21</v>
      </c>
      <c r="B23" s="63" t="s">
        <v>24</v>
      </c>
      <c r="C23" s="263" t="s">
        <v>4</v>
      </c>
      <c r="D23" s="263"/>
      <c r="E23" s="263"/>
    </row>
    <row r="24" spans="1:5" ht="15.5" thickTop="1" thickBot="1">
      <c r="A24" s="62">
        <v>22</v>
      </c>
      <c r="B24" s="63" t="s">
        <v>25</v>
      </c>
      <c r="C24" s="256" t="s">
        <v>26</v>
      </c>
      <c r="D24" s="256"/>
      <c r="E24" s="256"/>
    </row>
    <row r="25" spans="1:5" ht="15.5" thickTop="1" thickBot="1">
      <c r="A25" s="62">
        <v>23</v>
      </c>
      <c r="B25" s="63" t="s">
        <v>27</v>
      </c>
      <c r="C25" s="256" t="s">
        <v>26</v>
      </c>
      <c r="D25" s="256"/>
      <c r="E25" s="256"/>
    </row>
    <row r="26" spans="1:5" ht="15.5" thickTop="1" thickBot="1">
      <c r="A26" s="62">
        <v>24</v>
      </c>
      <c r="B26" s="63" t="s">
        <v>28</v>
      </c>
      <c r="C26" s="256" t="s">
        <v>26</v>
      </c>
      <c r="D26" s="256"/>
      <c r="E26" s="256"/>
    </row>
    <row r="27" spans="1:5" ht="15.5" thickTop="1" thickBot="1">
      <c r="A27" s="62">
        <v>25</v>
      </c>
      <c r="B27" s="63" t="s">
        <v>29</v>
      </c>
      <c r="C27" s="256" t="s">
        <v>26</v>
      </c>
      <c r="D27" s="256"/>
      <c r="E27" s="256"/>
    </row>
    <row r="28" spans="1:5" ht="15.5" thickTop="1" thickBot="1">
      <c r="A28" s="62">
        <v>26</v>
      </c>
      <c r="B28" s="63" t="s">
        <v>30</v>
      </c>
      <c r="C28" s="256" t="s">
        <v>26</v>
      </c>
      <c r="D28" s="256"/>
      <c r="E28" s="256"/>
    </row>
    <row r="29" spans="1:5" ht="15.5" thickTop="1" thickBot="1">
      <c r="A29" s="62">
        <v>27</v>
      </c>
      <c r="B29" s="63" t="s">
        <v>31</v>
      </c>
      <c r="C29" s="256" t="s">
        <v>26</v>
      </c>
      <c r="D29" s="256"/>
      <c r="E29" s="256"/>
    </row>
    <row r="30" spans="1:5" ht="15.5" thickTop="1" thickBot="1">
      <c r="A30" s="62">
        <v>28</v>
      </c>
      <c r="B30" s="63" t="s">
        <v>32</v>
      </c>
      <c r="C30" s="256" t="s">
        <v>26</v>
      </c>
      <c r="D30" s="256"/>
      <c r="E30" s="256"/>
    </row>
    <row r="31" spans="1:5" ht="15.5" thickTop="1" thickBot="1">
      <c r="A31" s="62">
        <v>29</v>
      </c>
      <c r="B31" s="63" t="s">
        <v>33</v>
      </c>
      <c r="C31" s="256" t="s">
        <v>26</v>
      </c>
      <c r="D31" s="256"/>
      <c r="E31" s="256"/>
    </row>
    <row r="32" spans="1:5" ht="15.5" thickTop="1" thickBot="1">
      <c r="A32" s="62">
        <v>30</v>
      </c>
      <c r="B32" s="63" t="s">
        <v>34</v>
      </c>
      <c r="C32" s="256" t="s">
        <v>26</v>
      </c>
      <c r="D32" s="256"/>
      <c r="E32" s="256"/>
    </row>
    <row r="33" spans="1:5" ht="15.5" thickTop="1" thickBot="1">
      <c r="A33" s="62">
        <v>31</v>
      </c>
      <c r="B33" s="63" t="s">
        <v>35</v>
      </c>
      <c r="C33" s="256" t="s">
        <v>26</v>
      </c>
      <c r="D33" s="256"/>
      <c r="E33" s="256"/>
    </row>
    <row r="34" spans="1:5" ht="15.5" thickTop="1" thickBot="1">
      <c r="A34" s="62">
        <v>32</v>
      </c>
      <c r="B34" s="63" t="s">
        <v>36</v>
      </c>
      <c r="C34" s="256" t="s">
        <v>26</v>
      </c>
      <c r="D34" s="256"/>
      <c r="E34" s="256"/>
    </row>
    <row r="35" spans="1:5" ht="15.5" thickTop="1" thickBot="1">
      <c r="A35" s="62">
        <v>33</v>
      </c>
      <c r="B35" s="63" t="s">
        <v>37</v>
      </c>
      <c r="C35" s="256" t="s">
        <v>26</v>
      </c>
      <c r="D35" s="256"/>
      <c r="E35" s="256"/>
    </row>
    <row r="36" spans="1:5" ht="15.5" thickTop="1" thickBot="1">
      <c r="A36" s="62">
        <v>34</v>
      </c>
      <c r="B36" s="63" t="s">
        <v>38</v>
      </c>
      <c r="C36" s="256" t="s">
        <v>26</v>
      </c>
      <c r="D36" s="256"/>
      <c r="E36" s="256"/>
    </row>
    <row r="37" spans="1:5" ht="15.5" thickTop="1" thickBot="1">
      <c r="A37" s="62">
        <v>35</v>
      </c>
      <c r="B37" s="63" t="s">
        <v>39</v>
      </c>
      <c r="C37" s="256" t="s">
        <v>26</v>
      </c>
      <c r="D37" s="256"/>
      <c r="E37" s="256"/>
    </row>
    <row r="38" spans="1:5" ht="15.5" thickTop="1" thickBot="1">
      <c r="A38" s="62">
        <v>36</v>
      </c>
      <c r="B38" s="63" t="s">
        <v>40</v>
      </c>
      <c r="C38" s="256" t="s">
        <v>26</v>
      </c>
      <c r="D38" s="256"/>
      <c r="E38" s="256"/>
    </row>
    <row r="39" spans="1:5" ht="15.5" thickTop="1" thickBot="1">
      <c r="A39" s="62">
        <v>37</v>
      </c>
      <c r="B39" s="63" t="s">
        <v>41</v>
      </c>
      <c r="C39" s="256" t="s">
        <v>26</v>
      </c>
      <c r="D39" s="256"/>
      <c r="E39" s="256"/>
    </row>
    <row r="40" spans="1:5" ht="15.5" thickTop="1" thickBot="1">
      <c r="A40" s="62">
        <v>38</v>
      </c>
      <c r="B40" s="63" t="s">
        <v>42</v>
      </c>
      <c r="C40" s="256" t="s">
        <v>26</v>
      </c>
      <c r="D40" s="256"/>
      <c r="E40" s="256"/>
    </row>
    <row r="41" spans="1:5" ht="15.5" thickTop="1" thickBot="1">
      <c r="A41" s="62">
        <v>39</v>
      </c>
      <c r="B41" s="63" t="s">
        <v>43</v>
      </c>
      <c r="C41" s="256" t="s">
        <v>26</v>
      </c>
      <c r="D41" s="256"/>
      <c r="E41" s="256"/>
    </row>
    <row r="42" spans="1:5" ht="15.5" thickTop="1" thickBot="1">
      <c r="A42" s="62">
        <v>40</v>
      </c>
      <c r="B42" s="63" t="s">
        <v>44</v>
      </c>
      <c r="C42" s="256" t="s">
        <v>26</v>
      </c>
      <c r="D42" s="256"/>
      <c r="E42" s="256"/>
    </row>
    <row r="43" spans="1:5" ht="15.5" thickTop="1" thickBot="1">
      <c r="A43" s="62">
        <v>41</v>
      </c>
      <c r="B43" s="63" t="s">
        <v>45</v>
      </c>
      <c r="C43" s="256" t="s">
        <v>26</v>
      </c>
      <c r="D43" s="256"/>
      <c r="E43" s="256"/>
    </row>
    <row r="44" spans="1:5" ht="15.5" thickTop="1" thickBot="1">
      <c r="A44" s="62">
        <v>42</v>
      </c>
      <c r="B44" s="63" t="s">
        <v>46</v>
      </c>
      <c r="C44" s="256" t="s">
        <v>26</v>
      </c>
      <c r="D44" s="256"/>
      <c r="E44" s="256"/>
    </row>
    <row r="45" spans="1:5" ht="15.5" thickTop="1" thickBot="1">
      <c r="A45" s="62">
        <v>43</v>
      </c>
      <c r="B45" s="63" t="s">
        <v>47</v>
      </c>
      <c r="C45" s="256" t="s">
        <v>26</v>
      </c>
      <c r="D45" s="256"/>
      <c r="E45" s="256"/>
    </row>
    <row r="46" spans="1:5" ht="15.5" thickTop="1" thickBot="1">
      <c r="A46" s="62">
        <v>44</v>
      </c>
      <c r="B46" s="63" t="s">
        <v>48</v>
      </c>
      <c r="C46" s="256" t="s">
        <v>26</v>
      </c>
      <c r="D46" s="256"/>
      <c r="E46" s="256"/>
    </row>
    <row r="47" spans="1:5" ht="15.5" thickTop="1" thickBot="1">
      <c r="A47" s="62">
        <v>45</v>
      </c>
      <c r="B47" s="63" t="s">
        <v>49</v>
      </c>
      <c r="C47" s="256" t="s">
        <v>26</v>
      </c>
      <c r="D47" s="256"/>
      <c r="E47" s="256"/>
    </row>
    <row r="48" spans="1:5" ht="15.5" thickTop="1" thickBot="1">
      <c r="A48" s="62">
        <v>46</v>
      </c>
      <c r="B48" s="63" t="s">
        <v>50</v>
      </c>
      <c r="C48" s="256" t="s">
        <v>26</v>
      </c>
      <c r="D48" s="256"/>
      <c r="E48" s="256"/>
    </row>
    <row r="49" spans="1:5" ht="15.5" thickTop="1" thickBot="1">
      <c r="A49" s="62">
        <v>47</v>
      </c>
      <c r="B49" s="63" t="s">
        <v>51</v>
      </c>
      <c r="C49" s="256" t="s">
        <v>26</v>
      </c>
      <c r="D49" s="256"/>
      <c r="E49" s="256"/>
    </row>
    <row r="50" spans="1:5" ht="15.5" thickTop="1" thickBot="1">
      <c r="A50" s="62">
        <v>48</v>
      </c>
      <c r="B50" s="63" t="s">
        <v>52</v>
      </c>
      <c r="C50" s="256" t="s">
        <v>26</v>
      </c>
      <c r="D50" s="256"/>
      <c r="E50" s="256"/>
    </row>
    <row r="51" spans="1:5" ht="15.5" thickTop="1" thickBot="1">
      <c r="A51" s="62">
        <v>49</v>
      </c>
      <c r="B51" s="63" t="s">
        <v>53</v>
      </c>
      <c r="C51" s="256" t="s">
        <v>26</v>
      </c>
      <c r="D51" s="256"/>
      <c r="E51" s="256"/>
    </row>
    <row r="52" spans="1:5" ht="15.5" thickTop="1" thickBot="1">
      <c r="A52" s="62">
        <v>50</v>
      </c>
      <c r="B52" s="63" t="s">
        <v>54</v>
      </c>
      <c r="C52" s="256" t="s">
        <v>26</v>
      </c>
      <c r="D52" s="256"/>
      <c r="E52" s="256"/>
    </row>
    <row r="53" spans="1:5" ht="15.5" thickTop="1" thickBot="1">
      <c r="A53" s="62">
        <v>51</v>
      </c>
      <c r="B53" s="63" t="s">
        <v>55</v>
      </c>
      <c r="C53" s="256" t="s">
        <v>26</v>
      </c>
      <c r="D53" s="256"/>
      <c r="E53" s="256"/>
    </row>
    <row r="54" spans="1:5" ht="15.5" thickTop="1" thickBot="1">
      <c r="A54" s="62">
        <v>52</v>
      </c>
      <c r="B54" s="63" t="s">
        <v>56</v>
      </c>
      <c r="C54" s="256" t="s">
        <v>26</v>
      </c>
      <c r="D54" s="256"/>
      <c r="E54" s="256"/>
    </row>
    <row r="55" spans="1:5" ht="15.5" thickTop="1" thickBot="1">
      <c r="A55" s="62">
        <v>53</v>
      </c>
      <c r="B55" s="63" t="s">
        <v>57</v>
      </c>
      <c r="C55" s="256" t="s">
        <v>26</v>
      </c>
      <c r="D55" s="256"/>
      <c r="E55" s="256"/>
    </row>
    <row r="56" spans="1:5" ht="15.5" thickTop="1" thickBot="1">
      <c r="A56" s="62">
        <v>54</v>
      </c>
      <c r="B56" s="63" t="s">
        <v>58</v>
      </c>
      <c r="C56" s="256" t="s">
        <v>26</v>
      </c>
      <c r="D56" s="256"/>
      <c r="E56" s="256"/>
    </row>
    <row r="57" spans="1:5" ht="15.5" thickTop="1" thickBot="1">
      <c r="A57" s="62">
        <v>55</v>
      </c>
      <c r="B57" s="63" t="s">
        <v>59</v>
      </c>
      <c r="C57" s="256" t="s">
        <v>26</v>
      </c>
      <c r="D57" s="256"/>
      <c r="E57" s="256"/>
    </row>
    <row r="58" spans="1:5" ht="15.5" thickTop="1" thickBot="1">
      <c r="A58" s="62">
        <v>56</v>
      </c>
      <c r="B58" s="63" t="s">
        <v>60</v>
      </c>
      <c r="C58" s="256" t="s">
        <v>26</v>
      </c>
      <c r="D58" s="256"/>
      <c r="E58" s="256"/>
    </row>
    <row r="59" spans="1:5" ht="15.5" thickTop="1" thickBot="1">
      <c r="A59" s="62">
        <v>57</v>
      </c>
      <c r="B59" s="63" t="s">
        <v>61</v>
      </c>
      <c r="C59" s="256" t="s">
        <v>26</v>
      </c>
      <c r="D59" s="256"/>
      <c r="E59" s="256"/>
    </row>
    <row r="60" spans="1:5" ht="15.5" thickTop="1" thickBot="1">
      <c r="A60" s="62">
        <v>58</v>
      </c>
      <c r="B60" s="63" t="s">
        <v>62</v>
      </c>
      <c r="C60" s="256" t="s">
        <v>26</v>
      </c>
      <c r="D60" s="256"/>
      <c r="E60" s="256"/>
    </row>
    <row r="61" spans="1:5" ht="15.5" thickTop="1" thickBot="1">
      <c r="A61" s="62">
        <v>59</v>
      </c>
      <c r="B61" s="63" t="s">
        <v>63</v>
      </c>
      <c r="C61" s="256" t="s">
        <v>26</v>
      </c>
      <c r="D61" s="256"/>
      <c r="E61" s="256"/>
    </row>
    <row r="62" spans="1:5" ht="15.5" thickTop="1" thickBot="1">
      <c r="A62" s="62">
        <v>60</v>
      </c>
      <c r="B62" s="63" t="s">
        <v>64</v>
      </c>
      <c r="C62" s="256" t="s">
        <v>26</v>
      </c>
      <c r="D62" s="256"/>
      <c r="E62" s="256"/>
    </row>
    <row r="63" spans="1:5" ht="15.5" thickTop="1" thickBot="1">
      <c r="A63" s="62">
        <v>61</v>
      </c>
      <c r="B63" s="63" t="s">
        <v>65</v>
      </c>
      <c r="C63" s="256" t="s">
        <v>26</v>
      </c>
      <c r="D63" s="256"/>
      <c r="E63" s="256"/>
    </row>
    <row r="64" spans="1:5" ht="15.5" thickTop="1" thickBot="1">
      <c r="A64" s="62">
        <v>62</v>
      </c>
      <c r="B64" s="63" t="s">
        <v>66</v>
      </c>
      <c r="C64" s="256" t="s">
        <v>26</v>
      </c>
      <c r="D64" s="256"/>
      <c r="E64" s="256"/>
    </row>
    <row r="65" spans="1:5" ht="15.5" thickTop="1" thickBot="1">
      <c r="A65" s="62">
        <v>63</v>
      </c>
      <c r="B65" s="63" t="s">
        <v>67</v>
      </c>
      <c r="C65" s="256" t="s">
        <v>26</v>
      </c>
      <c r="D65" s="256"/>
      <c r="E65" s="256"/>
    </row>
    <row r="66" spans="1:5" ht="15.5" thickTop="1" thickBot="1">
      <c r="A66" s="62">
        <v>64</v>
      </c>
      <c r="B66" s="63" t="s">
        <v>68</v>
      </c>
      <c r="C66" s="256" t="s">
        <v>26</v>
      </c>
      <c r="D66" s="256"/>
      <c r="E66" s="256"/>
    </row>
    <row r="67" spans="1:5" ht="15.5" thickTop="1" thickBot="1">
      <c r="A67" s="62">
        <v>65</v>
      </c>
      <c r="B67" s="63" t="s">
        <v>69</v>
      </c>
      <c r="C67" s="256" t="s">
        <v>26</v>
      </c>
      <c r="D67" s="256"/>
      <c r="E67" s="256"/>
    </row>
    <row r="68" spans="1:5" ht="15.5" thickTop="1" thickBot="1">
      <c r="A68" s="62">
        <v>66</v>
      </c>
      <c r="B68" s="63" t="s">
        <v>70</v>
      </c>
      <c r="C68" s="256" t="s">
        <v>26</v>
      </c>
      <c r="D68" s="256"/>
      <c r="E68" s="256"/>
    </row>
    <row r="69" spans="1:5" ht="15.5" thickTop="1" thickBot="1">
      <c r="A69" s="62">
        <v>67</v>
      </c>
      <c r="B69" s="63" t="s">
        <v>71</v>
      </c>
      <c r="C69" s="256" t="s">
        <v>26</v>
      </c>
      <c r="D69" s="256"/>
      <c r="E69" s="256"/>
    </row>
    <row r="70" spans="1:5" ht="15.5" thickTop="1" thickBot="1">
      <c r="A70" s="62">
        <v>68</v>
      </c>
      <c r="B70" s="63" t="s">
        <v>72</v>
      </c>
      <c r="C70" s="256" t="s">
        <v>26</v>
      </c>
      <c r="D70" s="256"/>
      <c r="E70" s="256"/>
    </row>
    <row r="71" spans="1:5" ht="15.5" thickTop="1" thickBot="1">
      <c r="A71" s="62">
        <v>69</v>
      </c>
      <c r="B71" s="63" t="s">
        <v>73</v>
      </c>
      <c r="C71" s="256" t="s">
        <v>26</v>
      </c>
      <c r="D71" s="256"/>
      <c r="E71" s="256"/>
    </row>
    <row r="72" spans="1:5" ht="15.5" thickTop="1" thickBot="1">
      <c r="A72" s="62">
        <v>70</v>
      </c>
      <c r="B72" s="63" t="s">
        <v>74</v>
      </c>
      <c r="C72" s="256" t="s">
        <v>26</v>
      </c>
      <c r="D72" s="256"/>
      <c r="E72" s="256"/>
    </row>
    <row r="73" spans="1:5" ht="15.5" thickTop="1" thickBot="1">
      <c r="A73" s="62">
        <v>71</v>
      </c>
      <c r="B73" s="63" t="s">
        <v>75</v>
      </c>
      <c r="C73" s="256" t="s">
        <v>26</v>
      </c>
      <c r="D73" s="256"/>
      <c r="E73" s="256"/>
    </row>
    <row r="74" spans="1:5" ht="15.5" thickTop="1" thickBot="1">
      <c r="A74" s="13">
        <v>72</v>
      </c>
      <c r="B74" s="63" t="s">
        <v>76</v>
      </c>
      <c r="C74" s="257" t="s">
        <v>77</v>
      </c>
      <c r="D74" s="257"/>
      <c r="E74" s="257"/>
    </row>
    <row r="75" spans="1:5" ht="15.5" thickTop="1" thickBot="1">
      <c r="A75" s="13">
        <v>73</v>
      </c>
      <c r="B75" s="63" t="s">
        <v>78</v>
      </c>
      <c r="C75" s="257" t="s">
        <v>77</v>
      </c>
      <c r="D75" s="257"/>
      <c r="E75" s="257"/>
    </row>
    <row r="76" spans="1:5" ht="15.5" thickTop="1" thickBot="1">
      <c r="A76" s="13">
        <v>74</v>
      </c>
      <c r="B76" s="63" t="s">
        <v>79</v>
      </c>
      <c r="C76" s="257" t="s">
        <v>77</v>
      </c>
      <c r="D76" s="257"/>
      <c r="E76" s="257"/>
    </row>
    <row r="77" spans="1:5" ht="15.5" thickTop="1" thickBot="1">
      <c r="A77" s="13">
        <v>75</v>
      </c>
      <c r="B77" s="63" t="s">
        <v>80</v>
      </c>
      <c r="C77" s="257" t="s">
        <v>77</v>
      </c>
      <c r="D77" s="257"/>
      <c r="E77" s="257"/>
    </row>
    <row r="78" spans="1:5" ht="15.5" thickTop="1" thickBot="1">
      <c r="A78" s="13">
        <v>76</v>
      </c>
      <c r="B78" s="63" t="s">
        <v>81</v>
      </c>
      <c r="C78" s="257" t="s">
        <v>77</v>
      </c>
      <c r="D78" s="257"/>
      <c r="E78" s="257"/>
    </row>
    <row r="79" spans="1:5" ht="15.5" thickTop="1" thickBot="1">
      <c r="A79" s="13">
        <v>77</v>
      </c>
      <c r="B79" s="63" t="s">
        <v>82</v>
      </c>
      <c r="C79" s="257" t="s">
        <v>77</v>
      </c>
      <c r="D79" s="257"/>
      <c r="E79" s="257"/>
    </row>
    <row r="80" spans="1:5" ht="15.5" thickTop="1" thickBot="1">
      <c r="A80" s="13">
        <v>78</v>
      </c>
      <c r="B80" s="63" t="s">
        <v>83</v>
      </c>
      <c r="C80" s="257" t="s">
        <v>77</v>
      </c>
      <c r="D80" s="257"/>
      <c r="E80" s="257"/>
    </row>
    <row r="81" spans="1:5" ht="15.5" thickTop="1" thickBot="1">
      <c r="A81" s="13">
        <v>79</v>
      </c>
      <c r="B81" s="63" t="s">
        <v>84</v>
      </c>
      <c r="C81" s="257" t="s">
        <v>77</v>
      </c>
      <c r="D81" s="257"/>
      <c r="E81" s="257"/>
    </row>
    <row r="82" spans="1:5" ht="15.5" thickTop="1" thickBot="1">
      <c r="A82" s="13">
        <v>80</v>
      </c>
      <c r="B82" s="63" t="s">
        <v>85</v>
      </c>
      <c r="C82" s="257" t="s">
        <v>77</v>
      </c>
      <c r="D82" s="257"/>
      <c r="E82" s="257"/>
    </row>
    <row r="83" spans="1:5" ht="15.5" thickTop="1" thickBot="1">
      <c r="A83" s="13">
        <v>81</v>
      </c>
      <c r="B83" s="63" t="s">
        <v>86</v>
      </c>
      <c r="C83" s="257" t="s">
        <v>77</v>
      </c>
      <c r="D83" s="257"/>
      <c r="E83" s="257"/>
    </row>
    <row r="84" spans="1:5" ht="15.5" thickTop="1" thickBot="1">
      <c r="A84" s="13">
        <v>82</v>
      </c>
      <c r="B84" s="63" t="s">
        <v>87</v>
      </c>
      <c r="C84" s="257" t="s">
        <v>77</v>
      </c>
      <c r="D84" s="257"/>
      <c r="E84" s="257"/>
    </row>
    <row r="85" spans="1:5" ht="15.5" thickTop="1" thickBot="1">
      <c r="A85" s="13">
        <v>83</v>
      </c>
      <c r="B85" s="63" t="s">
        <v>88</v>
      </c>
      <c r="C85" s="257" t="s">
        <v>77</v>
      </c>
      <c r="D85" s="257"/>
      <c r="E85" s="257"/>
    </row>
    <row r="86" spans="1:5" ht="15.5" thickTop="1" thickBot="1">
      <c r="A86" s="13">
        <v>84</v>
      </c>
      <c r="B86" s="63" t="s">
        <v>89</v>
      </c>
      <c r="C86" s="257" t="s">
        <v>77</v>
      </c>
      <c r="D86" s="257"/>
      <c r="E86" s="257"/>
    </row>
    <row r="87" spans="1:5" ht="15.5" thickTop="1" thickBot="1">
      <c r="A87" s="13">
        <v>85</v>
      </c>
      <c r="B87" s="63" t="s">
        <v>90</v>
      </c>
      <c r="C87" s="257" t="s">
        <v>77</v>
      </c>
      <c r="D87" s="257"/>
      <c r="E87" s="257"/>
    </row>
    <row r="88" spans="1:5" ht="15.5" thickTop="1" thickBot="1">
      <c r="A88" s="13">
        <v>86</v>
      </c>
      <c r="B88" s="63" t="s">
        <v>91</v>
      </c>
      <c r="C88" s="257" t="s">
        <v>77</v>
      </c>
      <c r="D88" s="257"/>
      <c r="E88" s="257"/>
    </row>
    <row r="89" spans="1:5" ht="15.5" thickTop="1" thickBot="1">
      <c r="A89" s="13">
        <v>87</v>
      </c>
      <c r="B89" s="63" t="s">
        <v>92</v>
      </c>
      <c r="C89" s="257" t="s">
        <v>77</v>
      </c>
      <c r="D89" s="257"/>
      <c r="E89" s="257"/>
    </row>
    <row r="90" spans="1:5" ht="15.5" thickTop="1" thickBot="1">
      <c r="A90" s="62">
        <v>88</v>
      </c>
      <c r="B90" s="63" t="s">
        <v>93</v>
      </c>
      <c r="C90" s="257" t="s">
        <v>94</v>
      </c>
      <c r="D90" s="257"/>
      <c r="E90" s="257"/>
    </row>
    <row r="91" spans="1:5" ht="15.5" thickTop="1" thickBot="1">
      <c r="A91" s="62">
        <v>89</v>
      </c>
      <c r="B91" s="63" t="s">
        <v>95</v>
      </c>
      <c r="C91" s="257" t="s">
        <v>94</v>
      </c>
      <c r="D91" s="257"/>
      <c r="E91" s="257"/>
    </row>
    <row r="92" spans="1:5" ht="15.5" thickTop="1" thickBot="1">
      <c r="A92" s="62">
        <v>90</v>
      </c>
      <c r="B92" s="63" t="s">
        <v>96</v>
      </c>
      <c r="C92" s="257" t="s">
        <v>94</v>
      </c>
      <c r="D92" s="257"/>
      <c r="E92" s="257"/>
    </row>
    <row r="93" spans="1:5" ht="15.5" thickTop="1" thickBot="1">
      <c r="A93" s="62">
        <v>91</v>
      </c>
      <c r="B93" s="63" t="s">
        <v>97</v>
      </c>
      <c r="C93" s="257" t="s">
        <v>94</v>
      </c>
      <c r="D93" s="257"/>
      <c r="E93" s="257"/>
    </row>
    <row r="94" spans="1:5" ht="15.5" thickTop="1" thickBot="1">
      <c r="A94" s="62">
        <v>92</v>
      </c>
      <c r="B94" s="63" t="s">
        <v>98</v>
      </c>
      <c r="C94" s="257" t="s">
        <v>94</v>
      </c>
      <c r="D94" s="257"/>
      <c r="E94" s="257"/>
    </row>
    <row r="95" spans="1:5" ht="15.5" thickTop="1" thickBot="1">
      <c r="A95" s="62">
        <v>93</v>
      </c>
      <c r="B95" s="63" t="s">
        <v>99</v>
      </c>
      <c r="C95" s="257" t="s">
        <v>94</v>
      </c>
      <c r="D95" s="257"/>
      <c r="E95" s="257"/>
    </row>
    <row r="96" spans="1:5" ht="15.5" thickTop="1" thickBot="1">
      <c r="A96" s="62">
        <v>94</v>
      </c>
      <c r="B96" s="63" t="s">
        <v>100</v>
      </c>
      <c r="C96" s="257" t="s">
        <v>94</v>
      </c>
      <c r="D96" s="257"/>
      <c r="E96" s="257"/>
    </row>
    <row r="97" spans="1:5" ht="15.5" thickTop="1" thickBot="1">
      <c r="A97" s="62">
        <v>95</v>
      </c>
      <c r="B97" s="63" t="s">
        <v>101</v>
      </c>
      <c r="C97" s="257" t="s">
        <v>94</v>
      </c>
      <c r="D97" s="257"/>
      <c r="E97" s="257"/>
    </row>
    <row r="98" spans="1:5" ht="16.5" customHeight="1" thickTop="1" thickBot="1">
      <c r="A98" s="62">
        <v>96</v>
      </c>
      <c r="B98" s="63" t="s">
        <v>102</v>
      </c>
      <c r="C98" s="257" t="s">
        <v>94</v>
      </c>
      <c r="D98" s="257"/>
      <c r="E98" s="257"/>
    </row>
    <row r="99" spans="1:5" ht="15.5" thickTop="1" thickBot="1">
      <c r="A99" s="62">
        <v>97</v>
      </c>
      <c r="B99" s="63" t="s">
        <v>103</v>
      </c>
      <c r="C99" s="257" t="s">
        <v>94</v>
      </c>
      <c r="D99" s="257"/>
      <c r="E99" s="257"/>
    </row>
    <row r="100" spans="1:5" ht="15.5" thickTop="1" thickBot="1">
      <c r="A100" s="62">
        <v>98</v>
      </c>
      <c r="B100" s="63" t="s">
        <v>104</v>
      </c>
      <c r="C100" s="257" t="s">
        <v>94</v>
      </c>
      <c r="D100" s="257"/>
      <c r="E100" s="257"/>
    </row>
    <row r="101" spans="1:5" ht="15.5" thickTop="1" thickBot="1">
      <c r="A101" s="62">
        <v>99</v>
      </c>
      <c r="B101" s="63" t="s">
        <v>105</v>
      </c>
      <c r="C101" s="257" t="s">
        <v>94</v>
      </c>
      <c r="D101" s="257"/>
      <c r="E101" s="257"/>
    </row>
    <row r="102" spans="1:5" ht="15.5" thickTop="1" thickBot="1">
      <c r="A102" s="62">
        <v>100</v>
      </c>
      <c r="B102" s="63" t="s">
        <v>106</v>
      </c>
      <c r="C102" s="257" t="s">
        <v>94</v>
      </c>
      <c r="D102" s="257"/>
      <c r="E102" s="257"/>
    </row>
    <row r="103" spans="1:5" ht="15.5" thickTop="1" thickBot="1">
      <c r="A103" s="62">
        <v>101</v>
      </c>
      <c r="B103" s="63" t="s">
        <v>107</v>
      </c>
      <c r="C103" s="257" t="s">
        <v>94</v>
      </c>
      <c r="D103" s="257"/>
      <c r="E103" s="257"/>
    </row>
    <row r="104" spans="1:5" ht="15.5" thickTop="1" thickBot="1">
      <c r="A104" s="62">
        <v>102</v>
      </c>
      <c r="B104" s="63" t="s">
        <v>108</v>
      </c>
      <c r="C104" s="257" t="s">
        <v>94</v>
      </c>
      <c r="D104" s="257"/>
      <c r="E104" s="257"/>
    </row>
    <row r="105" spans="1:5" ht="15.5" thickTop="1" thickBot="1">
      <c r="A105" s="62">
        <v>103</v>
      </c>
      <c r="B105" s="63" t="s">
        <v>109</v>
      </c>
      <c r="C105" s="257" t="s">
        <v>94</v>
      </c>
      <c r="D105" s="257"/>
      <c r="E105" s="257"/>
    </row>
    <row r="106" spans="1:5" ht="15.5" thickTop="1" thickBot="1">
      <c r="A106" s="13">
        <v>104</v>
      </c>
      <c r="B106" s="63" t="s">
        <v>110</v>
      </c>
      <c r="C106" s="257" t="s">
        <v>111</v>
      </c>
      <c r="D106" s="257"/>
      <c r="E106" s="257"/>
    </row>
    <row r="107" spans="1:5" ht="15.5" thickTop="1" thickBot="1">
      <c r="A107" s="13">
        <v>105</v>
      </c>
      <c r="B107" s="63" t="s">
        <v>112</v>
      </c>
      <c r="C107" s="257" t="s">
        <v>111</v>
      </c>
      <c r="D107" s="257"/>
      <c r="E107" s="257"/>
    </row>
    <row r="108" spans="1:5" ht="15.5" thickTop="1" thickBot="1">
      <c r="A108" s="62">
        <v>106</v>
      </c>
      <c r="B108" s="63" t="s">
        <v>113</v>
      </c>
      <c r="C108" s="257" t="s">
        <v>114</v>
      </c>
      <c r="D108" s="257"/>
      <c r="E108" s="257"/>
    </row>
    <row r="109" spans="1:5" ht="15.5" thickTop="1" thickBot="1">
      <c r="A109" s="62">
        <v>107</v>
      </c>
      <c r="B109" s="63" t="s">
        <v>115</v>
      </c>
      <c r="C109" s="257" t="s">
        <v>114</v>
      </c>
      <c r="D109" s="257"/>
      <c r="E109" s="257"/>
    </row>
    <row r="110" spans="1:5" ht="15.5" thickTop="1" thickBot="1">
      <c r="A110" s="13">
        <v>108</v>
      </c>
      <c r="B110" s="63" t="s">
        <v>116</v>
      </c>
      <c r="C110" s="258" t="s">
        <v>117</v>
      </c>
      <c r="D110" s="258"/>
      <c r="E110" s="258"/>
    </row>
    <row r="111" spans="1:5" ht="15.5" thickTop="1" thickBot="1">
      <c r="A111" s="13">
        <v>109</v>
      </c>
      <c r="B111" s="63" t="s">
        <v>118</v>
      </c>
      <c r="C111" s="258" t="s">
        <v>117</v>
      </c>
      <c r="D111" s="258"/>
      <c r="E111" s="258"/>
    </row>
    <row r="112" spans="1:5" ht="15.5" thickTop="1" thickBot="1">
      <c r="A112" s="13">
        <v>110</v>
      </c>
      <c r="B112" s="63" t="s">
        <v>119</v>
      </c>
      <c r="C112" s="258" t="s">
        <v>117</v>
      </c>
      <c r="D112" s="258"/>
      <c r="E112" s="258"/>
    </row>
    <row r="113" spans="1:5" ht="15.5" thickTop="1" thickBot="1">
      <c r="A113" s="13">
        <v>111</v>
      </c>
      <c r="B113" s="63" t="s">
        <v>120</v>
      </c>
      <c r="C113" s="258" t="s">
        <v>117</v>
      </c>
      <c r="D113" s="258"/>
      <c r="E113" s="258"/>
    </row>
    <row r="114" spans="1:5" ht="15.5" thickTop="1" thickBot="1">
      <c r="A114" s="13">
        <v>112</v>
      </c>
      <c r="B114" s="63" t="s">
        <v>121</v>
      </c>
      <c r="C114" s="258" t="s">
        <v>117</v>
      </c>
      <c r="D114" s="258"/>
      <c r="E114" s="258"/>
    </row>
    <row r="115" spans="1:5" ht="15.5" thickTop="1" thickBot="1">
      <c r="A115" s="13">
        <v>113</v>
      </c>
      <c r="B115" s="63" t="s">
        <v>122</v>
      </c>
      <c r="C115" s="258" t="s">
        <v>117</v>
      </c>
      <c r="D115" s="258"/>
      <c r="E115" s="258"/>
    </row>
    <row r="116" spans="1:5" ht="15.5" thickTop="1" thickBot="1">
      <c r="A116" s="13">
        <v>114</v>
      </c>
      <c r="B116" s="63" t="s">
        <v>123</v>
      </c>
      <c r="C116" s="258" t="s">
        <v>117</v>
      </c>
      <c r="D116" s="258"/>
      <c r="E116" s="258"/>
    </row>
    <row r="117" spans="1:5" ht="15.5" thickTop="1" thickBot="1">
      <c r="A117" s="13">
        <v>115</v>
      </c>
      <c r="B117" s="63" t="s">
        <v>124</v>
      </c>
      <c r="C117" s="258" t="s">
        <v>117</v>
      </c>
      <c r="D117" s="258"/>
      <c r="E117" s="258"/>
    </row>
    <row r="118" spans="1:5" ht="15.5" thickTop="1" thickBot="1">
      <c r="A118" s="13">
        <v>116</v>
      </c>
      <c r="B118" s="63" t="s">
        <v>125</v>
      </c>
      <c r="C118" s="258" t="s">
        <v>117</v>
      </c>
      <c r="D118" s="258"/>
      <c r="E118" s="258"/>
    </row>
    <row r="119" spans="1:5" ht="15.5" thickTop="1" thickBot="1">
      <c r="A119" s="62">
        <v>117</v>
      </c>
      <c r="B119" s="63" t="s">
        <v>126</v>
      </c>
      <c r="C119" s="257" t="s">
        <v>127</v>
      </c>
      <c r="D119" s="257"/>
      <c r="E119" s="257"/>
    </row>
    <row r="120" spans="1:5" ht="15.5" thickTop="1" thickBot="1">
      <c r="A120" s="62">
        <v>118</v>
      </c>
      <c r="B120" s="63" t="s">
        <v>128</v>
      </c>
      <c r="C120" s="257" t="s">
        <v>127</v>
      </c>
      <c r="D120" s="257"/>
      <c r="E120" s="257"/>
    </row>
    <row r="121" spans="1:5" ht="15.5" thickTop="1" thickBot="1">
      <c r="A121" s="62">
        <v>119</v>
      </c>
      <c r="B121" s="63" t="s">
        <v>129</v>
      </c>
      <c r="C121" s="257" t="s">
        <v>127</v>
      </c>
      <c r="D121" s="257"/>
      <c r="E121" s="257"/>
    </row>
    <row r="122" spans="1:5" ht="15.5" thickTop="1" thickBot="1">
      <c r="A122" s="62">
        <v>120</v>
      </c>
      <c r="B122" s="63" t="s">
        <v>130</v>
      </c>
      <c r="C122" s="257" t="s">
        <v>127</v>
      </c>
      <c r="D122" s="257"/>
      <c r="E122" s="257"/>
    </row>
    <row r="123" spans="1:5" ht="15.5" thickTop="1" thickBot="1">
      <c r="A123" s="62">
        <v>121</v>
      </c>
      <c r="B123" s="63" t="s">
        <v>131</v>
      </c>
      <c r="C123" s="257" t="s">
        <v>127</v>
      </c>
      <c r="D123" s="257"/>
      <c r="E123" s="257"/>
    </row>
    <row r="124" spans="1:5" ht="15.5" thickTop="1" thickBot="1">
      <c r="A124" s="62">
        <v>122</v>
      </c>
      <c r="B124" s="63" t="s">
        <v>132</v>
      </c>
      <c r="C124" s="257" t="s">
        <v>127</v>
      </c>
      <c r="D124" s="257"/>
      <c r="E124" s="257"/>
    </row>
    <row r="125" spans="1:5" ht="15.5" thickTop="1" thickBot="1">
      <c r="A125" s="62">
        <v>123</v>
      </c>
      <c r="B125" s="63" t="s">
        <v>133</v>
      </c>
      <c r="C125" s="257" t="s">
        <v>127</v>
      </c>
      <c r="D125" s="257"/>
      <c r="E125" s="257"/>
    </row>
    <row r="126" spans="1:5" ht="15.5" thickTop="1" thickBot="1">
      <c r="A126" s="13">
        <v>124</v>
      </c>
      <c r="B126" s="63" t="s">
        <v>134</v>
      </c>
      <c r="C126" s="257" t="s">
        <v>135</v>
      </c>
      <c r="D126" s="257"/>
      <c r="E126" s="257"/>
    </row>
    <row r="127" spans="1:5" ht="15.5" thickTop="1" thickBot="1">
      <c r="A127" s="13">
        <v>125</v>
      </c>
      <c r="B127" s="63" t="s">
        <v>136</v>
      </c>
      <c r="C127" s="257" t="s">
        <v>135</v>
      </c>
      <c r="D127" s="257"/>
      <c r="E127" s="257"/>
    </row>
    <row r="128" spans="1:5" ht="15.5" thickTop="1" thickBot="1">
      <c r="A128" s="13">
        <v>126</v>
      </c>
      <c r="B128" s="63" t="s">
        <v>137</v>
      </c>
      <c r="C128" s="257" t="s">
        <v>135</v>
      </c>
      <c r="D128" s="257"/>
      <c r="E128" s="257"/>
    </row>
    <row r="129" spans="1:5" ht="15.5" thickTop="1" thickBot="1">
      <c r="A129" s="13">
        <v>127</v>
      </c>
      <c r="B129" s="63" t="s">
        <v>138</v>
      </c>
      <c r="C129" s="257" t="s">
        <v>135</v>
      </c>
      <c r="D129" s="257"/>
      <c r="E129" s="257"/>
    </row>
    <row r="130" spans="1:5" ht="15.5" thickTop="1" thickBot="1">
      <c r="A130" s="13">
        <v>128</v>
      </c>
      <c r="B130" s="63" t="s">
        <v>139</v>
      </c>
      <c r="C130" s="257" t="s">
        <v>135</v>
      </c>
      <c r="D130" s="257"/>
      <c r="E130" s="257"/>
    </row>
    <row r="131" spans="1:5" ht="15.5" thickTop="1" thickBot="1">
      <c r="A131" s="13">
        <v>129</v>
      </c>
      <c r="B131" s="63" t="s">
        <v>140</v>
      </c>
      <c r="C131" s="257" t="s">
        <v>135</v>
      </c>
      <c r="D131" s="257"/>
      <c r="E131" s="257"/>
    </row>
    <row r="132" spans="1:5" ht="15.5" thickTop="1" thickBot="1">
      <c r="A132" s="13">
        <v>130</v>
      </c>
      <c r="B132" s="63" t="s">
        <v>141</v>
      </c>
      <c r="C132" s="257" t="s">
        <v>135</v>
      </c>
      <c r="D132" s="257"/>
      <c r="E132" s="257"/>
    </row>
    <row r="133" spans="1:5" ht="15.5" thickTop="1" thickBot="1">
      <c r="A133" s="13">
        <v>131</v>
      </c>
      <c r="B133" s="63" t="s">
        <v>142</v>
      </c>
      <c r="C133" s="257" t="s">
        <v>135</v>
      </c>
      <c r="D133" s="257"/>
      <c r="E133" s="257"/>
    </row>
    <row r="134" spans="1:5" ht="15.5" thickTop="1" thickBot="1">
      <c r="A134" s="13">
        <v>132</v>
      </c>
      <c r="B134" s="63" t="s">
        <v>143</v>
      </c>
      <c r="C134" s="257" t="s">
        <v>135</v>
      </c>
      <c r="D134" s="257"/>
      <c r="E134" s="257"/>
    </row>
    <row r="135" spans="1:5" ht="15.5" thickTop="1" thickBot="1">
      <c r="A135" s="13">
        <v>133</v>
      </c>
      <c r="B135" s="63" t="s">
        <v>144</v>
      </c>
      <c r="C135" s="257" t="s">
        <v>135</v>
      </c>
      <c r="D135" s="257"/>
      <c r="E135" s="257"/>
    </row>
    <row r="136" spans="1:5" ht="15.5" thickTop="1" thickBot="1">
      <c r="A136" s="13">
        <v>134</v>
      </c>
      <c r="B136" s="63" t="s">
        <v>145</v>
      </c>
      <c r="C136" s="257" t="s">
        <v>135</v>
      </c>
      <c r="D136" s="257"/>
      <c r="E136" s="257"/>
    </row>
    <row r="137" spans="1:5" ht="15.5" thickTop="1" thickBot="1">
      <c r="A137" s="13">
        <v>135</v>
      </c>
      <c r="B137" s="63" t="s">
        <v>146</v>
      </c>
      <c r="C137" s="257" t="s">
        <v>135</v>
      </c>
      <c r="D137" s="257"/>
      <c r="E137" s="257"/>
    </row>
    <row r="138" spans="1:5" ht="15.5" thickTop="1" thickBot="1">
      <c r="A138" s="13">
        <v>136</v>
      </c>
      <c r="B138" s="63" t="s">
        <v>147</v>
      </c>
      <c r="C138" s="257" t="s">
        <v>135</v>
      </c>
      <c r="D138" s="257"/>
      <c r="E138" s="257"/>
    </row>
    <row r="139" spans="1:5" ht="15.5" thickTop="1" thickBot="1">
      <c r="A139" s="13">
        <v>137</v>
      </c>
      <c r="B139" s="63" t="s">
        <v>148</v>
      </c>
      <c r="C139" s="257" t="s">
        <v>135</v>
      </c>
      <c r="D139" s="257"/>
      <c r="E139" s="257"/>
    </row>
    <row r="140" spans="1:5" ht="15.5" thickTop="1" thickBot="1">
      <c r="A140" s="13">
        <v>138</v>
      </c>
      <c r="B140" s="63" t="s">
        <v>149</v>
      </c>
      <c r="C140" s="257" t="s">
        <v>135</v>
      </c>
      <c r="D140" s="257"/>
      <c r="E140" s="257"/>
    </row>
    <row r="141" spans="1:5" ht="15.5" thickTop="1" thickBot="1">
      <c r="A141" s="13">
        <v>139</v>
      </c>
      <c r="B141" s="63" t="s">
        <v>150</v>
      </c>
      <c r="C141" s="257" t="s">
        <v>135</v>
      </c>
      <c r="D141" s="257"/>
      <c r="E141" s="257"/>
    </row>
    <row r="142" spans="1:5" ht="15.5" thickTop="1" thickBot="1">
      <c r="A142" s="13">
        <v>140</v>
      </c>
      <c r="B142" s="63" t="s">
        <v>151</v>
      </c>
      <c r="C142" s="257" t="s">
        <v>135</v>
      </c>
      <c r="D142" s="257"/>
      <c r="E142" s="257"/>
    </row>
    <row r="143" spans="1:5" ht="15.5" thickTop="1" thickBot="1">
      <c r="A143" s="13">
        <v>141</v>
      </c>
      <c r="B143" s="63" t="s">
        <v>152</v>
      </c>
      <c r="C143" s="257" t="s">
        <v>135</v>
      </c>
      <c r="D143" s="257"/>
      <c r="E143" s="257"/>
    </row>
    <row r="144" spans="1:5" ht="15.5" thickTop="1" thickBot="1">
      <c r="A144" s="13">
        <v>142</v>
      </c>
      <c r="B144" s="63" t="s">
        <v>153</v>
      </c>
      <c r="C144" s="257" t="s">
        <v>135</v>
      </c>
      <c r="D144" s="257"/>
      <c r="E144" s="257"/>
    </row>
    <row r="145" spans="1:5" ht="15.5" thickTop="1" thickBot="1">
      <c r="A145" s="13">
        <v>143</v>
      </c>
      <c r="B145" s="63" t="s">
        <v>154</v>
      </c>
      <c r="C145" s="257" t="s">
        <v>135</v>
      </c>
      <c r="D145" s="257"/>
      <c r="E145" s="257"/>
    </row>
    <row r="146" spans="1:5" ht="15.5" thickTop="1" thickBot="1">
      <c r="A146" s="62">
        <v>144</v>
      </c>
      <c r="B146" s="63" t="s">
        <v>155</v>
      </c>
      <c r="C146" s="256" t="s">
        <v>156</v>
      </c>
      <c r="D146" s="256"/>
      <c r="E146" s="256"/>
    </row>
    <row r="147" spans="1:5" ht="15.5" thickTop="1" thickBot="1">
      <c r="A147" s="62">
        <v>145</v>
      </c>
      <c r="B147" s="63" t="s">
        <v>157</v>
      </c>
      <c r="C147" s="256" t="s">
        <v>156</v>
      </c>
      <c r="D147" s="256"/>
      <c r="E147" s="256"/>
    </row>
    <row r="148" spans="1:5" ht="15.5" thickTop="1" thickBot="1">
      <c r="A148" s="30"/>
      <c r="B148" s="64" t="s">
        <v>158</v>
      </c>
      <c r="C148" s="257"/>
      <c r="D148" s="257"/>
      <c r="E148" s="257"/>
    </row>
    <row r="149" spans="1:5" ht="15" thickTop="1">
      <c r="C149" s="264"/>
      <c r="D149" s="264"/>
      <c r="E149" s="265"/>
    </row>
    <row r="154" spans="1:5">
      <c r="B154" s="4"/>
    </row>
    <row r="155" spans="1:5">
      <c r="B155" s="4"/>
    </row>
    <row r="156" spans="1:5">
      <c r="B156" s="4"/>
    </row>
    <row r="157" spans="1:5">
      <c r="B157" s="4"/>
    </row>
    <row r="182" spans="3:3">
      <c r="C182" s="1"/>
    </row>
    <row r="188" spans="3:3">
      <c r="C188" s="1"/>
    </row>
    <row r="232" spans="3:3">
      <c r="C232" s="1"/>
    </row>
  </sheetData>
  <sortState xmlns:xlrd2="http://schemas.microsoft.com/office/spreadsheetml/2017/richdata2" ref="A5:C129">
    <sortCondition ref="B4"/>
  </sortState>
  <mergeCells count="149">
    <mergeCell ref="C15:E15"/>
    <mergeCell ref="C10:E10"/>
    <mergeCell ref="C11:E11"/>
    <mergeCell ref="C12:E12"/>
    <mergeCell ref="C13:E13"/>
    <mergeCell ref="C14:E14"/>
    <mergeCell ref="C123:E123"/>
    <mergeCell ref="C124:E124"/>
    <mergeCell ref="C125:E125"/>
    <mergeCell ref="C117:E117"/>
    <mergeCell ref="C118:E118"/>
    <mergeCell ref="C119:E119"/>
    <mergeCell ref="C121:E121"/>
    <mergeCell ref="C122:E122"/>
    <mergeCell ref="C111:E111"/>
    <mergeCell ref="C113:E113"/>
    <mergeCell ref="C114:E114"/>
    <mergeCell ref="C115:E115"/>
    <mergeCell ref="C120:E120"/>
    <mergeCell ref="C96:E96"/>
    <mergeCell ref="C107:E107"/>
    <mergeCell ref="C105:E105"/>
    <mergeCell ref="C104:E104"/>
    <mergeCell ref="C103:E103"/>
    <mergeCell ref="C149:E149"/>
    <mergeCell ref="C4:E4"/>
    <mergeCell ref="C5:E5"/>
    <mergeCell ref="C6:E6"/>
    <mergeCell ref="C7:E7"/>
    <mergeCell ref="C8:E8"/>
    <mergeCell ref="C23:E23"/>
    <mergeCell ref="C22:E22"/>
    <mergeCell ref="C21:E21"/>
    <mergeCell ref="C20:E20"/>
    <mergeCell ref="C19:E19"/>
    <mergeCell ref="C18:E18"/>
    <mergeCell ref="C17:E17"/>
    <mergeCell ref="C16:E16"/>
    <mergeCell ref="C9:E9"/>
    <mergeCell ref="C144:E144"/>
    <mergeCell ref="C145:E145"/>
    <mergeCell ref="C146:E146"/>
    <mergeCell ref="C147:E147"/>
    <mergeCell ref="C148:E148"/>
    <mergeCell ref="C139:E139"/>
    <mergeCell ref="C140:E140"/>
    <mergeCell ref="C81:E81"/>
    <mergeCell ref="C126:E126"/>
    <mergeCell ref="C142:E142"/>
    <mergeCell ref="C143:E143"/>
    <mergeCell ref="C134:E134"/>
    <mergeCell ref="C135:E135"/>
    <mergeCell ref="C136:E136"/>
    <mergeCell ref="C137:E137"/>
    <mergeCell ref="C138:E138"/>
    <mergeCell ref="C128:E128"/>
    <mergeCell ref="C129:E129"/>
    <mergeCell ref="C132:E132"/>
    <mergeCell ref="C133:E133"/>
    <mergeCell ref="C131:E131"/>
    <mergeCell ref="C130:E130"/>
    <mergeCell ref="C102:E102"/>
    <mergeCell ref="C101:E101"/>
    <mergeCell ref="C100:E100"/>
    <mergeCell ref="C99:E99"/>
    <mergeCell ref="C98:E98"/>
    <mergeCell ref="C141:E141"/>
    <mergeCell ref="C127:E127"/>
    <mergeCell ref="C97:E97"/>
    <mergeCell ref="C112:E112"/>
    <mergeCell ref="C116:E116"/>
    <mergeCell ref="C93:E93"/>
    <mergeCell ref="C94:E94"/>
    <mergeCell ref="C64:E64"/>
    <mergeCell ref="C65:E65"/>
    <mergeCell ref="C61:E61"/>
    <mergeCell ref="C62:E62"/>
    <mergeCell ref="C63:E63"/>
    <mergeCell ref="C95:E95"/>
    <mergeCell ref="C70:E70"/>
    <mergeCell ref="C69:E69"/>
    <mergeCell ref="C68:E68"/>
    <mergeCell ref="C67:E67"/>
    <mergeCell ref="C84:E84"/>
    <mergeCell ref="C83:E83"/>
    <mergeCell ref="C82:E82"/>
    <mergeCell ref="C80:E80"/>
    <mergeCell ref="C79:E79"/>
    <mergeCell ref="C90:E90"/>
    <mergeCell ref="C89:E89"/>
    <mergeCell ref="C88:E88"/>
    <mergeCell ref="C87:E87"/>
    <mergeCell ref="C38:E38"/>
    <mergeCell ref="C39:E39"/>
    <mergeCell ref="C40:E40"/>
    <mergeCell ref="C41:E41"/>
    <mergeCell ref="C42:E42"/>
    <mergeCell ref="C43:E43"/>
    <mergeCell ref="C44:E44"/>
    <mergeCell ref="C45:E45"/>
    <mergeCell ref="C48:E48"/>
    <mergeCell ref="C36:E36"/>
    <mergeCell ref="C49:E49"/>
    <mergeCell ref="C50:E50"/>
    <mergeCell ref="C51:E51"/>
    <mergeCell ref="C47:E47"/>
    <mergeCell ref="C78:E78"/>
    <mergeCell ref="C77:E77"/>
    <mergeCell ref="C76:E76"/>
    <mergeCell ref="C75:E75"/>
    <mergeCell ref="C74:E74"/>
    <mergeCell ref="C52:E52"/>
    <mergeCell ref="C54:E54"/>
    <mergeCell ref="C55:E55"/>
    <mergeCell ref="C56:E56"/>
    <mergeCell ref="C57:E57"/>
    <mergeCell ref="C58:E58"/>
    <mergeCell ref="C59:E59"/>
    <mergeCell ref="C60:E60"/>
    <mergeCell ref="C66:E66"/>
    <mergeCell ref="C53:E53"/>
    <mergeCell ref="C71:E71"/>
    <mergeCell ref="C73:E73"/>
    <mergeCell ref="C72:E72"/>
    <mergeCell ref="C37:E37"/>
    <mergeCell ref="C32:E32"/>
    <mergeCell ref="C91:E91"/>
    <mergeCell ref="C108:E108"/>
    <mergeCell ref="C110:E110"/>
    <mergeCell ref="C2:E2"/>
    <mergeCell ref="A1:E1"/>
    <mergeCell ref="C3:E3"/>
    <mergeCell ref="C25:E25"/>
    <mergeCell ref="C92:E92"/>
    <mergeCell ref="C109:E109"/>
    <mergeCell ref="C106:E106"/>
    <mergeCell ref="C24:E24"/>
    <mergeCell ref="C26:E26"/>
    <mergeCell ref="C27:E27"/>
    <mergeCell ref="C28:E28"/>
    <mergeCell ref="C29:E29"/>
    <mergeCell ref="C30:E30"/>
    <mergeCell ref="C46:E46"/>
    <mergeCell ref="C86:E86"/>
    <mergeCell ref="C85:E85"/>
    <mergeCell ref="C31:E31"/>
    <mergeCell ref="C33:E33"/>
    <mergeCell ref="C34:E34"/>
    <mergeCell ref="C35:E35"/>
  </mergeCells>
  <phoneticPr fontId="0" type="noConversion"/>
  <hyperlinks>
    <hyperlink ref="B107" r:id="rId1" xr:uid="{A2E2EE81-9630-824E-89A0-8D5EC4FCDDDF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370D-DCB4-BB49-A27C-A7150A5B2714}">
  <dimension ref="A1:CV165"/>
  <sheetViews>
    <sheetView workbookViewId="0">
      <selection activeCell="C1" sqref="C1:CU1048576"/>
    </sheetView>
  </sheetViews>
  <sheetFormatPr baseColWidth="10" defaultColWidth="8.81640625" defaultRowHeight="14.5"/>
  <cols>
    <col min="1" max="1" width="4.36328125" bestFit="1" customWidth="1"/>
    <col min="2" max="2" width="55.453125" customWidth="1"/>
    <col min="3" max="4" width="7.36328125" hidden="1" customWidth="1"/>
    <col min="5" max="7" width="7.1796875" hidden="1" customWidth="1"/>
    <col min="8" max="9" width="6.36328125" hidden="1" customWidth="1"/>
    <col min="10" max="10" width="0" hidden="1" customWidth="1"/>
    <col min="11" max="98" width="8.81640625" hidden="1" customWidth="1"/>
    <col min="99" max="99" width="0" hidden="1" customWidth="1"/>
    <col min="100" max="100" width="9.453125" bestFit="1" customWidth="1"/>
  </cols>
  <sheetData>
    <row r="1" spans="1:98">
      <c r="A1" s="349" t="s">
        <v>200</v>
      </c>
      <c r="B1" s="34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9"/>
      <c r="CS1" s="297" t="s">
        <v>159</v>
      </c>
      <c r="CT1" s="298"/>
    </row>
    <row r="2" spans="1:98" ht="15.5">
      <c r="A2" s="10"/>
      <c r="B2" s="28" t="s">
        <v>201</v>
      </c>
      <c r="C2" s="264" t="s">
        <v>160</v>
      </c>
      <c r="D2" s="264"/>
      <c r="E2" s="264"/>
      <c r="F2" s="264"/>
      <c r="G2" s="264"/>
      <c r="H2" s="264"/>
      <c r="I2" s="264"/>
      <c r="J2" s="265"/>
      <c r="K2" s="307" t="s">
        <v>161</v>
      </c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10"/>
      <c r="AN2" s="307" t="s">
        <v>186</v>
      </c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7" t="s">
        <v>202</v>
      </c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299"/>
      <c r="CT2" s="300"/>
    </row>
    <row r="3" spans="1:98" ht="16" customHeight="1" thickTop="1" thickBot="1">
      <c r="A3" s="10"/>
      <c r="B3" s="28" t="s">
        <v>162</v>
      </c>
      <c r="C3" s="330" t="s">
        <v>164</v>
      </c>
      <c r="D3" s="331"/>
      <c r="E3" s="331"/>
      <c r="F3" s="331"/>
      <c r="G3" s="331"/>
      <c r="H3" s="331"/>
      <c r="I3" s="331"/>
      <c r="J3" s="312" t="s">
        <v>165</v>
      </c>
      <c r="K3" s="316" t="s">
        <v>166</v>
      </c>
      <c r="L3" s="296"/>
      <c r="M3" s="296"/>
      <c r="N3" s="296"/>
      <c r="O3" s="296"/>
      <c r="P3" s="296"/>
      <c r="Q3" s="296"/>
      <c r="R3" s="342"/>
      <c r="S3" s="296" t="s">
        <v>167</v>
      </c>
      <c r="T3" s="296"/>
      <c r="U3" s="296"/>
      <c r="V3" s="296"/>
      <c r="W3" s="296"/>
      <c r="X3" s="296"/>
      <c r="Y3" s="296"/>
      <c r="Z3" s="342"/>
      <c r="AA3" s="371" t="s">
        <v>168</v>
      </c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342"/>
      <c r="AM3" s="301" t="s">
        <v>159</v>
      </c>
      <c r="AN3" s="437" t="s">
        <v>188</v>
      </c>
      <c r="AO3" s="315"/>
      <c r="AP3" s="315"/>
      <c r="AQ3" s="315"/>
      <c r="AR3" s="315"/>
      <c r="AS3" s="460"/>
      <c r="AT3" s="472" t="s">
        <v>169</v>
      </c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460"/>
      <c r="BF3" s="315" t="s">
        <v>189</v>
      </c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2" t="s">
        <v>159</v>
      </c>
      <c r="BS3" s="437" t="s">
        <v>203</v>
      </c>
      <c r="BT3" s="315"/>
      <c r="BU3" s="315"/>
      <c r="BV3" s="315"/>
      <c r="BW3" s="315"/>
      <c r="BX3" s="315"/>
      <c r="BY3" s="315"/>
      <c r="BZ3" s="315"/>
      <c r="CA3" s="315"/>
      <c r="CB3" s="460"/>
      <c r="CC3" s="315" t="s">
        <v>204</v>
      </c>
      <c r="CD3" s="315"/>
      <c r="CE3" s="315"/>
      <c r="CF3" s="315"/>
      <c r="CG3" s="315"/>
      <c r="CH3" s="315"/>
      <c r="CI3" s="315"/>
      <c r="CJ3" s="315"/>
      <c r="CK3" s="315"/>
      <c r="CL3" s="460"/>
      <c r="CM3" s="315" t="s">
        <v>205</v>
      </c>
      <c r="CN3" s="315"/>
      <c r="CO3" s="315"/>
      <c r="CP3" s="315"/>
      <c r="CQ3" s="315"/>
      <c r="CR3" s="436"/>
      <c r="CS3" s="299"/>
      <c r="CT3" s="300"/>
    </row>
    <row r="4" spans="1:98" ht="15.5" thickTop="1" thickBot="1">
      <c r="A4" s="12"/>
      <c r="B4" s="11" t="s">
        <v>170</v>
      </c>
      <c r="C4" s="323">
        <v>44634</v>
      </c>
      <c r="D4" s="380"/>
      <c r="E4" s="323">
        <v>44645</v>
      </c>
      <c r="F4" s="322"/>
      <c r="G4" s="321"/>
      <c r="H4" s="323">
        <v>44648</v>
      </c>
      <c r="I4" s="380"/>
      <c r="J4" s="313"/>
      <c r="K4" s="323"/>
      <c r="L4" s="380"/>
      <c r="M4" s="323"/>
      <c r="N4" s="380"/>
      <c r="O4" s="323"/>
      <c r="P4" s="380"/>
      <c r="Q4" s="323"/>
      <c r="R4" s="352"/>
      <c r="S4" s="322"/>
      <c r="T4" s="321"/>
      <c r="U4" s="323"/>
      <c r="V4" s="321"/>
      <c r="W4" s="323"/>
      <c r="X4" s="321"/>
      <c r="Y4" s="323"/>
      <c r="Z4" s="352"/>
      <c r="AA4" s="318"/>
      <c r="AB4" s="321"/>
      <c r="AC4" s="323"/>
      <c r="AD4" s="321"/>
      <c r="AE4" s="323"/>
      <c r="AF4" s="321"/>
      <c r="AG4" s="323"/>
      <c r="AH4" s="321"/>
      <c r="AI4" s="323"/>
      <c r="AJ4" s="321"/>
      <c r="AK4" s="323"/>
      <c r="AL4" s="352"/>
      <c r="AM4" s="300"/>
      <c r="AN4" s="414"/>
      <c r="AO4" s="461"/>
      <c r="AP4" s="414"/>
      <c r="AQ4" s="461"/>
      <c r="AR4" s="323"/>
      <c r="AS4" s="462"/>
      <c r="AT4" s="318"/>
      <c r="AU4" s="380"/>
      <c r="AV4" s="323"/>
      <c r="AW4" s="380"/>
      <c r="AX4" s="323"/>
      <c r="AY4" s="380"/>
      <c r="AZ4" s="323"/>
      <c r="BA4" s="380"/>
      <c r="BB4" s="323"/>
      <c r="BC4" s="380"/>
      <c r="BD4" s="323"/>
      <c r="BE4" s="462"/>
      <c r="BF4" s="322"/>
      <c r="BG4" s="380"/>
      <c r="BH4" s="323"/>
      <c r="BI4" s="380"/>
      <c r="BJ4" s="323"/>
      <c r="BK4" s="380"/>
      <c r="BL4" s="323"/>
      <c r="BM4" s="380"/>
      <c r="BN4" s="323"/>
      <c r="BO4" s="380"/>
      <c r="BP4" s="323"/>
      <c r="BQ4" s="463"/>
      <c r="BR4" s="313"/>
      <c r="BS4" s="464"/>
      <c r="BT4" s="458"/>
      <c r="BU4" s="456"/>
      <c r="BV4" s="458"/>
      <c r="BW4" s="452"/>
      <c r="BX4" s="453"/>
      <c r="BY4" s="454"/>
      <c r="BZ4" s="455"/>
      <c r="CA4" s="456"/>
      <c r="CB4" s="457"/>
      <c r="CC4" s="456"/>
      <c r="CD4" s="458"/>
      <c r="CE4" s="459"/>
      <c r="CF4" s="458"/>
      <c r="CG4" s="456"/>
      <c r="CH4" s="458"/>
      <c r="CI4" s="465"/>
      <c r="CJ4" s="466"/>
      <c r="CK4" s="450"/>
      <c r="CL4" s="467"/>
      <c r="CM4" s="450"/>
      <c r="CN4" s="451"/>
      <c r="CO4" s="450"/>
      <c r="CP4" s="451"/>
      <c r="CQ4" s="450"/>
      <c r="CR4" s="451"/>
      <c r="CS4" s="299"/>
      <c r="CT4" s="300"/>
    </row>
    <row r="5" spans="1:98" ht="15.5" thickTop="1" thickBot="1">
      <c r="A5" s="19"/>
      <c r="B5" s="20" t="s">
        <v>171</v>
      </c>
      <c r="C5" s="21" t="s">
        <v>172</v>
      </c>
      <c r="D5" s="21" t="s">
        <v>173</v>
      </c>
      <c r="E5" s="21" t="s">
        <v>172</v>
      </c>
      <c r="F5" s="21" t="s">
        <v>173</v>
      </c>
      <c r="G5" s="21" t="s">
        <v>175</v>
      </c>
      <c r="H5" s="21" t="s">
        <v>172</v>
      </c>
      <c r="I5" s="21" t="s">
        <v>173</v>
      </c>
      <c r="J5" s="314"/>
      <c r="K5" s="21" t="s">
        <v>172</v>
      </c>
      <c r="L5" s="21" t="s">
        <v>173</v>
      </c>
      <c r="M5" s="21" t="s">
        <v>172</v>
      </c>
      <c r="N5" s="21" t="s">
        <v>173</v>
      </c>
      <c r="O5" s="21" t="s">
        <v>172</v>
      </c>
      <c r="P5" s="21" t="s">
        <v>173</v>
      </c>
      <c r="Q5" s="21" t="s">
        <v>172</v>
      </c>
      <c r="R5" s="104" t="s">
        <v>173</v>
      </c>
      <c r="S5" s="96" t="s">
        <v>172</v>
      </c>
      <c r="T5" s="21" t="s">
        <v>173</v>
      </c>
      <c r="U5" s="21" t="s">
        <v>172</v>
      </c>
      <c r="V5" s="21" t="s">
        <v>173</v>
      </c>
      <c r="W5" s="21" t="s">
        <v>172</v>
      </c>
      <c r="X5" s="21" t="s">
        <v>173</v>
      </c>
      <c r="Y5" s="21" t="s">
        <v>172</v>
      </c>
      <c r="Z5" s="104" t="s">
        <v>173</v>
      </c>
      <c r="AA5" s="106" t="s">
        <v>172</v>
      </c>
      <c r="AB5" s="21" t="s">
        <v>173</v>
      </c>
      <c r="AC5" s="21" t="s">
        <v>172</v>
      </c>
      <c r="AD5" s="21" t="s">
        <v>173</v>
      </c>
      <c r="AE5" s="21" t="s">
        <v>172</v>
      </c>
      <c r="AF5" s="21" t="s">
        <v>173</v>
      </c>
      <c r="AG5" s="21" t="s">
        <v>172</v>
      </c>
      <c r="AH5" s="21" t="s">
        <v>173</v>
      </c>
      <c r="AI5" s="21" t="s">
        <v>172</v>
      </c>
      <c r="AJ5" s="21" t="s">
        <v>173</v>
      </c>
      <c r="AK5" s="21" t="s">
        <v>172</v>
      </c>
      <c r="AL5" s="104" t="s">
        <v>173</v>
      </c>
      <c r="AM5" s="303"/>
      <c r="AN5" s="21" t="s">
        <v>172</v>
      </c>
      <c r="AO5" s="21" t="s">
        <v>173</v>
      </c>
      <c r="AP5" s="21" t="s">
        <v>172</v>
      </c>
      <c r="AQ5" s="21" t="s">
        <v>173</v>
      </c>
      <c r="AR5" s="21" t="s">
        <v>172</v>
      </c>
      <c r="AS5" s="104" t="s">
        <v>173</v>
      </c>
      <c r="AT5" s="106" t="s">
        <v>172</v>
      </c>
      <c r="AU5" s="21" t="s">
        <v>173</v>
      </c>
      <c r="AV5" s="21" t="s">
        <v>172</v>
      </c>
      <c r="AW5" s="21" t="s">
        <v>173</v>
      </c>
      <c r="AX5" s="21" t="s">
        <v>172</v>
      </c>
      <c r="AY5" s="21" t="s">
        <v>173</v>
      </c>
      <c r="AZ5" s="21" t="s">
        <v>172</v>
      </c>
      <c r="BA5" s="21" t="s">
        <v>173</v>
      </c>
      <c r="BB5" s="21" t="s">
        <v>172</v>
      </c>
      <c r="BC5" s="21" t="s">
        <v>173</v>
      </c>
      <c r="BD5" s="21" t="s">
        <v>172</v>
      </c>
      <c r="BE5" s="104" t="s">
        <v>173</v>
      </c>
      <c r="BF5" s="96" t="s">
        <v>172</v>
      </c>
      <c r="BG5" s="21" t="s">
        <v>173</v>
      </c>
      <c r="BH5" s="21" t="s">
        <v>172</v>
      </c>
      <c r="BI5" s="21" t="s">
        <v>173</v>
      </c>
      <c r="BJ5" s="21" t="s">
        <v>172</v>
      </c>
      <c r="BK5" s="21" t="s">
        <v>173</v>
      </c>
      <c r="BL5" s="21" t="s">
        <v>172</v>
      </c>
      <c r="BM5" s="21" t="s">
        <v>173</v>
      </c>
      <c r="BN5" s="21" t="s">
        <v>172</v>
      </c>
      <c r="BO5" s="21" t="s">
        <v>173</v>
      </c>
      <c r="BP5" s="21" t="s">
        <v>172</v>
      </c>
      <c r="BQ5" s="31" t="s">
        <v>173</v>
      </c>
      <c r="BR5" s="314"/>
      <c r="BS5" s="21" t="s">
        <v>172</v>
      </c>
      <c r="BT5" s="21" t="s">
        <v>173</v>
      </c>
      <c r="BU5" s="21" t="s">
        <v>172</v>
      </c>
      <c r="BV5" s="21" t="s">
        <v>173</v>
      </c>
      <c r="BW5" s="21" t="s">
        <v>172</v>
      </c>
      <c r="BX5" s="21" t="s">
        <v>173</v>
      </c>
      <c r="BY5" s="21" t="s">
        <v>172</v>
      </c>
      <c r="BZ5" s="21" t="s">
        <v>173</v>
      </c>
      <c r="CA5" s="21" t="s">
        <v>172</v>
      </c>
      <c r="CB5" s="104" t="s">
        <v>173</v>
      </c>
      <c r="CC5" s="96" t="s">
        <v>172</v>
      </c>
      <c r="CD5" s="21" t="s">
        <v>173</v>
      </c>
      <c r="CE5" s="21" t="s">
        <v>172</v>
      </c>
      <c r="CF5" s="21" t="s">
        <v>173</v>
      </c>
      <c r="CG5" s="21" t="s">
        <v>172</v>
      </c>
      <c r="CH5" s="21" t="s">
        <v>173</v>
      </c>
      <c r="CI5" s="21" t="s">
        <v>172</v>
      </c>
      <c r="CJ5" s="21" t="s">
        <v>173</v>
      </c>
      <c r="CK5" s="21" t="s">
        <v>172</v>
      </c>
      <c r="CL5" s="104" t="s">
        <v>173</v>
      </c>
      <c r="CM5" s="96" t="s">
        <v>172</v>
      </c>
      <c r="CN5" s="21" t="s">
        <v>173</v>
      </c>
      <c r="CO5" s="21" t="s">
        <v>172</v>
      </c>
      <c r="CP5" s="21" t="s">
        <v>173</v>
      </c>
      <c r="CQ5" s="21" t="s">
        <v>172</v>
      </c>
      <c r="CR5" s="31" t="s">
        <v>173</v>
      </c>
      <c r="CS5" s="471"/>
      <c r="CT5" s="303"/>
    </row>
    <row r="6" spans="1:98" ht="15.5" thickTop="1" thickBot="1">
      <c r="A6" s="13">
        <v>1</v>
      </c>
      <c r="B6" s="7" t="str">
        <f>'S.O.'!B3</f>
        <v>Comisión para la Reconstrucción de la Ciudad de México</v>
      </c>
      <c r="C6" s="9"/>
      <c r="D6" s="9"/>
      <c r="E6" s="9">
        <v>1</v>
      </c>
      <c r="F6" s="9"/>
      <c r="G6" s="9"/>
      <c r="H6" s="9"/>
      <c r="I6" s="9">
        <v>1</v>
      </c>
      <c r="J6" s="13">
        <f>SUM(C6:I6)</f>
        <v>2</v>
      </c>
      <c r="K6" s="9"/>
      <c r="L6" s="9"/>
      <c r="M6" s="9"/>
      <c r="N6" s="9"/>
      <c r="O6" s="9"/>
      <c r="P6" s="9"/>
      <c r="Q6" s="9"/>
      <c r="R6" s="105"/>
      <c r="S6" s="103"/>
      <c r="T6" s="9"/>
      <c r="U6" s="9"/>
      <c r="V6" s="9"/>
      <c r="W6" s="9"/>
      <c r="X6" s="9"/>
      <c r="Y6" s="9"/>
      <c r="Z6" s="105"/>
      <c r="AA6" s="107"/>
      <c r="AB6" s="9"/>
      <c r="AC6" s="9"/>
      <c r="AD6" s="9"/>
      <c r="AE6" s="9"/>
      <c r="AF6" s="9"/>
      <c r="AG6" s="9"/>
      <c r="AH6" s="9"/>
      <c r="AI6" s="9"/>
      <c r="AJ6" s="9"/>
      <c r="AK6" s="9"/>
      <c r="AL6" s="105"/>
      <c r="AM6" s="108">
        <f t="shared" ref="AM6:AM37" si="0">SUM(K6:AL6)</f>
        <v>0</v>
      </c>
      <c r="AN6" s="8"/>
      <c r="AO6" s="8"/>
      <c r="AP6" s="8"/>
      <c r="AQ6" s="8"/>
      <c r="AR6" s="8"/>
      <c r="AS6" s="109"/>
      <c r="AT6" s="111"/>
      <c r="AU6" s="8"/>
      <c r="AV6" s="8"/>
      <c r="AW6" s="8"/>
      <c r="AX6" s="8"/>
      <c r="AY6" s="8"/>
      <c r="AZ6" s="8"/>
      <c r="BA6" s="8"/>
      <c r="BB6" s="8"/>
      <c r="BC6" s="8"/>
      <c r="BD6" s="8"/>
      <c r="BE6" s="109"/>
      <c r="BF6" s="97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52">
        <f t="shared" ref="BR6:BR37" si="1">SUM(AN6:BQ6)</f>
        <v>0</v>
      </c>
      <c r="BS6" s="117"/>
      <c r="BT6" s="102"/>
      <c r="BU6" s="102"/>
      <c r="BV6" s="102"/>
      <c r="BW6" s="67"/>
      <c r="BX6" s="102"/>
      <c r="BY6" s="102"/>
      <c r="BZ6" s="102"/>
      <c r="CA6" s="102"/>
      <c r="CB6" s="118"/>
      <c r="CC6" s="102"/>
      <c r="CD6" s="102"/>
      <c r="CE6" s="67"/>
      <c r="CF6" s="102"/>
      <c r="CG6" s="102"/>
      <c r="CH6" s="102"/>
      <c r="CI6" s="102"/>
      <c r="CJ6" s="102"/>
      <c r="CK6" s="8"/>
      <c r="CL6" s="109"/>
      <c r="CM6" s="97"/>
      <c r="CN6" s="8"/>
      <c r="CO6" s="8"/>
      <c r="CP6" s="8"/>
      <c r="CQ6" s="8"/>
      <c r="CR6" s="8"/>
      <c r="CS6" s="448">
        <f t="shared" ref="CS6:CS37" si="2">SUM(BS6:CR6)</f>
        <v>0</v>
      </c>
      <c r="CT6" s="449"/>
    </row>
    <row r="7" spans="1:98" ht="15.5" thickTop="1" thickBot="1">
      <c r="A7" s="13">
        <v>2</v>
      </c>
      <c r="B7" s="7" t="str">
        <f>'S.O.'!B4</f>
        <v xml:space="preserve">Consejería Jurídica y de Servicios Legales </v>
      </c>
      <c r="C7" s="9"/>
      <c r="D7" s="9"/>
      <c r="E7" s="9">
        <v>4</v>
      </c>
      <c r="F7" s="9">
        <v>4</v>
      </c>
      <c r="G7" s="9"/>
      <c r="H7" s="9"/>
      <c r="I7" s="9">
        <v>2</v>
      </c>
      <c r="J7" s="13">
        <f t="shared" ref="J7:J37" si="3">SUM(C7:I7)</f>
        <v>10</v>
      </c>
      <c r="K7" s="9"/>
      <c r="L7" s="9"/>
      <c r="M7" s="9"/>
      <c r="N7" s="9"/>
      <c r="O7" s="9"/>
      <c r="P7" s="9"/>
      <c r="Q7" s="9"/>
      <c r="R7" s="105"/>
      <c r="S7" s="103"/>
      <c r="T7" s="9"/>
      <c r="U7" s="9"/>
      <c r="V7" s="9"/>
      <c r="W7" s="9"/>
      <c r="X7" s="9"/>
      <c r="Y7" s="9"/>
      <c r="Z7" s="105"/>
      <c r="AA7" s="107"/>
      <c r="AB7" s="9"/>
      <c r="AC7" s="9"/>
      <c r="AD7" s="9"/>
      <c r="AE7" s="9"/>
      <c r="AF7" s="9"/>
      <c r="AG7" s="9"/>
      <c r="AH7" s="9"/>
      <c r="AI7" s="9"/>
      <c r="AJ7" s="9"/>
      <c r="AK7" s="9"/>
      <c r="AL7" s="105"/>
      <c r="AM7" s="108">
        <f t="shared" si="0"/>
        <v>0</v>
      </c>
      <c r="AN7" s="8"/>
      <c r="AO7" s="8"/>
      <c r="AP7" s="8"/>
      <c r="AQ7" s="8"/>
      <c r="AR7" s="8"/>
      <c r="AS7" s="109"/>
      <c r="AT7" s="111"/>
      <c r="AU7" s="8"/>
      <c r="AV7" s="8"/>
      <c r="AW7" s="8"/>
      <c r="AX7" s="8"/>
      <c r="AY7" s="8"/>
      <c r="AZ7" s="8"/>
      <c r="BA7" s="8"/>
      <c r="BB7" s="8"/>
      <c r="BC7" s="8"/>
      <c r="BD7" s="8"/>
      <c r="BE7" s="109"/>
      <c r="BF7" s="97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52">
        <f t="shared" si="1"/>
        <v>0</v>
      </c>
      <c r="BS7" s="119"/>
      <c r="BT7" s="101"/>
      <c r="BU7" s="101"/>
      <c r="BV7" s="101"/>
      <c r="BW7" s="68"/>
      <c r="BX7" s="101"/>
      <c r="BY7" s="101"/>
      <c r="BZ7" s="101"/>
      <c r="CA7" s="101"/>
      <c r="CB7" s="120"/>
      <c r="CC7" s="101"/>
      <c r="CD7" s="101"/>
      <c r="CE7" s="68"/>
      <c r="CF7" s="101"/>
      <c r="CG7" s="101"/>
      <c r="CH7" s="101"/>
      <c r="CI7" s="101"/>
      <c r="CJ7" s="101"/>
      <c r="CK7" s="8"/>
      <c r="CL7" s="109"/>
      <c r="CM7" s="97"/>
      <c r="CN7" s="8"/>
      <c r="CO7" s="8"/>
      <c r="CP7" s="8"/>
      <c r="CQ7" s="8"/>
      <c r="CR7" s="8"/>
      <c r="CS7" s="448">
        <f t="shared" si="2"/>
        <v>0</v>
      </c>
      <c r="CT7" s="449"/>
    </row>
    <row r="8" spans="1:98" ht="15.5" thickTop="1" thickBot="1">
      <c r="A8" s="13">
        <v>3</v>
      </c>
      <c r="B8" s="7" t="str">
        <f>'S.O.'!B5</f>
        <v xml:space="preserve">Jefatura de Gobierno de la Ciudad de México </v>
      </c>
      <c r="C8" s="9"/>
      <c r="D8" s="9"/>
      <c r="E8" s="9"/>
      <c r="F8" s="9">
        <v>1</v>
      </c>
      <c r="G8" s="9"/>
      <c r="H8" s="9"/>
      <c r="I8" s="9"/>
      <c r="J8" s="13">
        <f t="shared" si="3"/>
        <v>1</v>
      </c>
      <c r="K8" s="9"/>
      <c r="L8" s="9"/>
      <c r="M8" s="9"/>
      <c r="N8" s="9"/>
      <c r="O8" s="9"/>
      <c r="P8" s="9"/>
      <c r="Q8" s="9"/>
      <c r="R8" s="105"/>
      <c r="S8" s="103"/>
      <c r="T8" s="9"/>
      <c r="U8" s="9"/>
      <c r="V8" s="9"/>
      <c r="W8" s="9"/>
      <c r="X8" s="9"/>
      <c r="Y8" s="9"/>
      <c r="Z8" s="105"/>
      <c r="AA8" s="107"/>
      <c r="AB8" s="9"/>
      <c r="AC8" s="9"/>
      <c r="AD8" s="9"/>
      <c r="AE8" s="9"/>
      <c r="AF8" s="9"/>
      <c r="AG8" s="9"/>
      <c r="AH8" s="9"/>
      <c r="AI8" s="9"/>
      <c r="AJ8" s="9"/>
      <c r="AK8" s="9"/>
      <c r="AL8" s="105"/>
      <c r="AM8" s="108">
        <f t="shared" si="0"/>
        <v>0</v>
      </c>
      <c r="AN8" s="8"/>
      <c r="AO8" s="8"/>
      <c r="AP8" s="8"/>
      <c r="AQ8" s="8"/>
      <c r="AR8" s="8"/>
      <c r="AS8" s="109"/>
      <c r="AT8" s="111"/>
      <c r="AU8" s="8"/>
      <c r="AV8" s="8"/>
      <c r="AW8" s="8"/>
      <c r="AX8" s="8"/>
      <c r="AY8" s="8"/>
      <c r="AZ8" s="8"/>
      <c r="BA8" s="8"/>
      <c r="BB8" s="8"/>
      <c r="BC8" s="8"/>
      <c r="BD8" s="8"/>
      <c r="BE8" s="109"/>
      <c r="BF8" s="97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52">
        <f t="shared" si="1"/>
        <v>0</v>
      </c>
      <c r="BS8" s="119"/>
      <c r="BT8" s="101"/>
      <c r="BU8" s="101"/>
      <c r="BV8" s="101"/>
      <c r="BW8" s="68"/>
      <c r="BX8" s="101"/>
      <c r="BY8" s="101"/>
      <c r="BZ8" s="101"/>
      <c r="CA8" s="101"/>
      <c r="CB8" s="120"/>
      <c r="CC8" s="101"/>
      <c r="CD8" s="101"/>
      <c r="CE8" s="68"/>
      <c r="CF8" s="101"/>
      <c r="CG8" s="101"/>
      <c r="CH8" s="101"/>
      <c r="CI8" s="101"/>
      <c r="CJ8" s="101"/>
      <c r="CK8" s="8"/>
      <c r="CL8" s="109"/>
      <c r="CM8" s="97"/>
      <c r="CN8" s="8"/>
      <c r="CO8" s="8"/>
      <c r="CP8" s="8"/>
      <c r="CQ8" s="8"/>
      <c r="CR8" s="8"/>
      <c r="CS8" s="448">
        <f t="shared" si="2"/>
        <v>0</v>
      </c>
      <c r="CT8" s="449"/>
    </row>
    <row r="9" spans="1:98" ht="15.5" thickTop="1" thickBot="1">
      <c r="A9" s="13">
        <v>4</v>
      </c>
      <c r="B9" s="7" t="str">
        <f>'S.O.'!B6</f>
        <v>Secretaría de Administración y Finanzas</v>
      </c>
      <c r="C9" s="9"/>
      <c r="D9" s="9"/>
      <c r="E9" s="9"/>
      <c r="F9" s="9"/>
      <c r="G9" s="9"/>
      <c r="H9" s="9"/>
      <c r="I9" s="9"/>
      <c r="J9" s="13">
        <f t="shared" si="3"/>
        <v>0</v>
      </c>
      <c r="K9" s="9"/>
      <c r="L9" s="9"/>
      <c r="M9" s="9"/>
      <c r="N9" s="9"/>
      <c r="O9" s="9"/>
      <c r="P9" s="9"/>
      <c r="Q9" s="9"/>
      <c r="R9" s="105"/>
      <c r="S9" s="103"/>
      <c r="T9" s="9"/>
      <c r="U9" s="9"/>
      <c r="V9" s="9"/>
      <c r="W9" s="9"/>
      <c r="X9" s="9"/>
      <c r="Y9" s="9"/>
      <c r="Z9" s="105"/>
      <c r="AA9" s="107"/>
      <c r="AB9" s="9"/>
      <c r="AC9" s="9"/>
      <c r="AD9" s="9"/>
      <c r="AE9" s="9"/>
      <c r="AF9" s="9"/>
      <c r="AG9" s="9"/>
      <c r="AH9" s="9"/>
      <c r="AI9" s="9"/>
      <c r="AJ9" s="9"/>
      <c r="AK9" s="9"/>
      <c r="AL9" s="105"/>
      <c r="AM9" s="108">
        <f t="shared" si="0"/>
        <v>0</v>
      </c>
      <c r="AN9" s="8"/>
      <c r="AO9" s="8"/>
      <c r="AP9" s="8"/>
      <c r="AQ9" s="8"/>
      <c r="AR9" s="8"/>
      <c r="AS9" s="109"/>
      <c r="AT9" s="111"/>
      <c r="AU9" s="8"/>
      <c r="AV9" s="8"/>
      <c r="AW9" s="8"/>
      <c r="AX9" s="8"/>
      <c r="AY9" s="8"/>
      <c r="AZ9" s="8"/>
      <c r="BA9" s="8"/>
      <c r="BB9" s="8"/>
      <c r="BC9" s="8"/>
      <c r="BD9" s="8"/>
      <c r="BE9" s="109"/>
      <c r="BF9" s="97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52">
        <f t="shared" si="1"/>
        <v>0</v>
      </c>
      <c r="BS9" s="119"/>
      <c r="BT9" s="101"/>
      <c r="BU9" s="101"/>
      <c r="BV9" s="101"/>
      <c r="BW9" s="68"/>
      <c r="BX9" s="101"/>
      <c r="BY9" s="101"/>
      <c r="BZ9" s="101"/>
      <c r="CA9" s="101"/>
      <c r="CB9" s="120"/>
      <c r="CC9" s="101"/>
      <c r="CD9" s="101"/>
      <c r="CE9" s="68"/>
      <c r="CF9" s="101"/>
      <c r="CG9" s="101"/>
      <c r="CH9" s="101"/>
      <c r="CI9" s="101"/>
      <c r="CJ9" s="101"/>
      <c r="CK9" s="8"/>
      <c r="CL9" s="109"/>
      <c r="CM9" s="97"/>
      <c r="CN9" s="8"/>
      <c r="CO9" s="8"/>
      <c r="CP9" s="8"/>
      <c r="CQ9" s="8"/>
      <c r="CR9" s="8"/>
      <c r="CS9" s="448">
        <f t="shared" si="2"/>
        <v>0</v>
      </c>
      <c r="CT9" s="449"/>
    </row>
    <row r="10" spans="1:98" ht="15.5" thickTop="1" thickBot="1">
      <c r="A10" s="13">
        <v>5</v>
      </c>
      <c r="B10" s="7" t="str">
        <f>'S.O.'!B7</f>
        <v xml:space="preserve">Secretaría de Cultura </v>
      </c>
      <c r="C10" s="9"/>
      <c r="D10" s="9"/>
      <c r="E10" s="9">
        <v>1</v>
      </c>
      <c r="F10" s="9">
        <v>1</v>
      </c>
      <c r="G10" s="9"/>
      <c r="H10" s="9"/>
      <c r="I10" s="9"/>
      <c r="J10" s="13">
        <f t="shared" si="3"/>
        <v>2</v>
      </c>
      <c r="K10" s="9"/>
      <c r="L10" s="9"/>
      <c r="M10" s="9"/>
      <c r="N10" s="9"/>
      <c r="O10" s="9"/>
      <c r="P10" s="9"/>
      <c r="Q10" s="9"/>
      <c r="R10" s="105"/>
      <c r="S10" s="103"/>
      <c r="T10" s="9"/>
      <c r="U10" s="9"/>
      <c r="V10" s="9"/>
      <c r="W10" s="9"/>
      <c r="X10" s="9"/>
      <c r="Y10" s="9"/>
      <c r="Z10" s="105"/>
      <c r="AA10" s="107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05"/>
      <c r="AM10" s="108">
        <f t="shared" si="0"/>
        <v>0</v>
      </c>
      <c r="AN10" s="8"/>
      <c r="AO10" s="8"/>
      <c r="AP10" s="8"/>
      <c r="AQ10" s="8"/>
      <c r="AR10" s="8"/>
      <c r="AS10" s="109"/>
      <c r="AT10" s="111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109"/>
      <c r="BF10" s="97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52">
        <f t="shared" si="1"/>
        <v>0</v>
      </c>
      <c r="BS10" s="119"/>
      <c r="BT10" s="101"/>
      <c r="BU10" s="101"/>
      <c r="BV10" s="101"/>
      <c r="BW10" s="68"/>
      <c r="BX10" s="101"/>
      <c r="BY10" s="101"/>
      <c r="BZ10" s="101"/>
      <c r="CA10" s="101"/>
      <c r="CB10" s="120"/>
      <c r="CC10" s="101"/>
      <c r="CD10" s="101"/>
      <c r="CE10" s="68"/>
      <c r="CF10" s="101"/>
      <c r="CG10" s="101"/>
      <c r="CH10" s="101"/>
      <c r="CI10" s="101"/>
      <c r="CJ10" s="101"/>
      <c r="CK10" s="8"/>
      <c r="CL10" s="109"/>
      <c r="CM10" s="97"/>
      <c r="CN10" s="8"/>
      <c r="CO10" s="8"/>
      <c r="CP10" s="8"/>
      <c r="CQ10" s="8"/>
      <c r="CR10" s="8"/>
      <c r="CS10" s="448">
        <f t="shared" si="2"/>
        <v>0</v>
      </c>
      <c r="CT10" s="449"/>
    </row>
    <row r="11" spans="1:98" ht="15.5" thickTop="1" thickBot="1">
      <c r="A11" s="13">
        <v>6</v>
      </c>
      <c r="B11" s="7" t="str">
        <f>'S.O.'!B8</f>
        <v>Secretaría de Desarrollo Económico</v>
      </c>
      <c r="C11" s="9"/>
      <c r="D11" s="9"/>
      <c r="E11" s="9"/>
      <c r="F11" s="9"/>
      <c r="G11" s="9"/>
      <c r="H11" s="9"/>
      <c r="I11" s="9"/>
      <c r="J11" s="13">
        <f t="shared" si="3"/>
        <v>0</v>
      </c>
      <c r="K11" s="9"/>
      <c r="L11" s="9"/>
      <c r="M11" s="9"/>
      <c r="N11" s="9"/>
      <c r="O11" s="9"/>
      <c r="P11" s="9"/>
      <c r="Q11" s="9"/>
      <c r="R11" s="105"/>
      <c r="S11" s="103"/>
      <c r="T11" s="9"/>
      <c r="U11" s="9"/>
      <c r="V11" s="9"/>
      <c r="W11" s="9"/>
      <c r="X11" s="9"/>
      <c r="Y11" s="9"/>
      <c r="Z11" s="105"/>
      <c r="AA11" s="107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05"/>
      <c r="AM11" s="108">
        <f t="shared" si="0"/>
        <v>0</v>
      </c>
      <c r="AN11" s="8"/>
      <c r="AO11" s="8"/>
      <c r="AP11" s="8"/>
      <c r="AQ11" s="8"/>
      <c r="AR11" s="8"/>
      <c r="AS11" s="109"/>
      <c r="AT11" s="111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109"/>
      <c r="BF11" s="97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52">
        <f t="shared" si="1"/>
        <v>0</v>
      </c>
      <c r="BS11" s="119"/>
      <c r="BT11" s="101"/>
      <c r="BU11" s="101"/>
      <c r="BV11" s="101"/>
      <c r="BW11" s="68"/>
      <c r="BX11" s="101"/>
      <c r="BY11" s="101"/>
      <c r="BZ11" s="101"/>
      <c r="CA11" s="101"/>
      <c r="CB11" s="120"/>
      <c r="CC11" s="101"/>
      <c r="CD11" s="101"/>
      <c r="CE11" s="68"/>
      <c r="CF11" s="101"/>
      <c r="CG11" s="101"/>
      <c r="CH11" s="101"/>
      <c r="CI11" s="101"/>
      <c r="CJ11" s="101"/>
      <c r="CK11" s="8"/>
      <c r="CL11" s="109"/>
      <c r="CM11" s="97"/>
      <c r="CN11" s="8"/>
      <c r="CO11" s="8"/>
      <c r="CP11" s="8"/>
      <c r="CQ11" s="8"/>
      <c r="CR11" s="8"/>
      <c r="CS11" s="448">
        <f t="shared" si="2"/>
        <v>0</v>
      </c>
      <c r="CT11" s="449"/>
    </row>
    <row r="12" spans="1:98" ht="15.5" thickTop="1" thickBot="1">
      <c r="A12" s="13">
        <v>7</v>
      </c>
      <c r="B12" s="7" t="str">
        <f>'S.O.'!B9</f>
        <v>Secretaría de Desarrollo Urbano y Vivienda</v>
      </c>
      <c r="C12" s="9"/>
      <c r="D12" s="9"/>
      <c r="E12" s="9"/>
      <c r="F12" s="9"/>
      <c r="G12" s="9"/>
      <c r="H12" s="9"/>
      <c r="I12" s="9"/>
      <c r="J12" s="13">
        <f t="shared" si="3"/>
        <v>0</v>
      </c>
      <c r="K12" s="9"/>
      <c r="L12" s="9"/>
      <c r="M12" s="9"/>
      <c r="N12" s="9"/>
      <c r="O12" s="9"/>
      <c r="P12" s="9"/>
      <c r="Q12" s="9"/>
      <c r="R12" s="105"/>
      <c r="S12" s="103"/>
      <c r="T12" s="9"/>
      <c r="U12" s="9"/>
      <c r="V12" s="9"/>
      <c r="W12" s="9"/>
      <c r="X12" s="9"/>
      <c r="Y12" s="9"/>
      <c r="Z12" s="105"/>
      <c r="AA12" s="107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5"/>
      <c r="AM12" s="108">
        <f t="shared" si="0"/>
        <v>0</v>
      </c>
      <c r="AN12" s="8"/>
      <c r="AO12" s="8"/>
      <c r="AP12" s="8"/>
      <c r="AQ12" s="8"/>
      <c r="AR12" s="8"/>
      <c r="AS12" s="109"/>
      <c r="AT12" s="111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109"/>
      <c r="BF12" s="97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52">
        <f t="shared" si="1"/>
        <v>0</v>
      </c>
      <c r="BS12" s="119"/>
      <c r="BT12" s="101"/>
      <c r="BU12" s="101"/>
      <c r="BV12" s="101"/>
      <c r="BW12" s="68"/>
      <c r="BX12" s="101"/>
      <c r="BY12" s="101"/>
      <c r="BZ12" s="101"/>
      <c r="CA12" s="101"/>
      <c r="CB12" s="120"/>
      <c r="CC12" s="101"/>
      <c r="CD12" s="101"/>
      <c r="CE12" s="68"/>
      <c r="CF12" s="101"/>
      <c r="CG12" s="101"/>
      <c r="CH12" s="101"/>
      <c r="CI12" s="101"/>
      <c r="CJ12" s="101"/>
      <c r="CK12" s="8"/>
      <c r="CL12" s="109"/>
      <c r="CM12" s="97"/>
      <c r="CN12" s="8"/>
      <c r="CO12" s="8"/>
      <c r="CP12" s="8"/>
      <c r="CQ12" s="8"/>
      <c r="CR12" s="8"/>
      <c r="CS12" s="448">
        <f t="shared" si="2"/>
        <v>0</v>
      </c>
      <c r="CT12" s="449"/>
    </row>
    <row r="13" spans="1:98" ht="15.5" thickTop="1" thickBot="1">
      <c r="A13" s="13">
        <v>8</v>
      </c>
      <c r="B13" s="7" t="str">
        <f>'S.O.'!B10</f>
        <v>Secretaría de Educación, Ciencia, Tecnología e Innovación</v>
      </c>
      <c r="C13" s="9"/>
      <c r="D13" s="9"/>
      <c r="E13" s="24"/>
      <c r="F13" s="9"/>
      <c r="G13" s="9"/>
      <c r="H13" s="9"/>
      <c r="I13" s="9"/>
      <c r="J13" s="13">
        <f t="shared" si="3"/>
        <v>0</v>
      </c>
      <c r="K13" s="9"/>
      <c r="L13" s="9"/>
      <c r="M13" s="9"/>
      <c r="N13" s="9"/>
      <c r="O13" s="9"/>
      <c r="P13" s="9"/>
      <c r="Q13" s="9"/>
      <c r="R13" s="105"/>
      <c r="S13" s="103"/>
      <c r="T13" s="9"/>
      <c r="U13" s="9"/>
      <c r="V13" s="9"/>
      <c r="W13" s="9"/>
      <c r="X13" s="9"/>
      <c r="Y13" s="9"/>
      <c r="Z13" s="105"/>
      <c r="AA13" s="107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5"/>
      <c r="AM13" s="108">
        <f t="shared" si="0"/>
        <v>0</v>
      </c>
      <c r="AN13" s="8"/>
      <c r="AO13" s="8"/>
      <c r="AP13" s="8"/>
      <c r="AQ13" s="8"/>
      <c r="AR13" s="8"/>
      <c r="AS13" s="109"/>
      <c r="AT13" s="111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109"/>
      <c r="BF13" s="9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52">
        <f t="shared" si="1"/>
        <v>0</v>
      </c>
      <c r="BS13" s="119"/>
      <c r="BT13" s="101"/>
      <c r="BU13" s="101"/>
      <c r="BV13" s="101"/>
      <c r="BW13" s="68"/>
      <c r="BX13" s="101"/>
      <c r="BY13" s="101"/>
      <c r="BZ13" s="101"/>
      <c r="CA13" s="101"/>
      <c r="CB13" s="120"/>
      <c r="CC13" s="101"/>
      <c r="CD13" s="101"/>
      <c r="CE13" s="68"/>
      <c r="CF13" s="101"/>
      <c r="CG13" s="101"/>
      <c r="CH13" s="101"/>
      <c r="CI13" s="101"/>
      <c r="CJ13" s="101"/>
      <c r="CK13" s="8"/>
      <c r="CL13" s="109"/>
      <c r="CM13" s="97"/>
      <c r="CN13" s="8"/>
      <c r="CO13" s="8"/>
      <c r="CP13" s="8"/>
      <c r="CQ13" s="8"/>
      <c r="CR13" s="8"/>
      <c r="CS13" s="448">
        <f t="shared" si="2"/>
        <v>0</v>
      </c>
      <c r="CT13" s="449"/>
    </row>
    <row r="14" spans="1:98" ht="15.5" thickTop="1" thickBot="1">
      <c r="A14" s="13">
        <v>9</v>
      </c>
      <c r="B14" s="7" t="str">
        <f>'S.O.'!B11</f>
        <v>Secretaría de Gestión Integral de Riesgos y Protección Civil</v>
      </c>
      <c r="C14" s="9"/>
      <c r="D14" s="9"/>
      <c r="E14" s="9"/>
      <c r="F14" s="9"/>
      <c r="G14" s="9"/>
      <c r="H14" s="9"/>
      <c r="I14" s="9"/>
      <c r="J14" s="13">
        <f t="shared" si="3"/>
        <v>0</v>
      </c>
      <c r="K14" s="9"/>
      <c r="L14" s="9"/>
      <c r="M14" s="9"/>
      <c r="N14" s="9"/>
      <c r="O14" s="9"/>
      <c r="P14" s="9"/>
      <c r="Q14" s="9"/>
      <c r="R14" s="105"/>
      <c r="S14" s="103"/>
      <c r="T14" s="9"/>
      <c r="U14" s="9"/>
      <c r="V14" s="9"/>
      <c r="W14" s="9"/>
      <c r="X14" s="9"/>
      <c r="Y14" s="9"/>
      <c r="Z14" s="105"/>
      <c r="AA14" s="107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5"/>
      <c r="AM14" s="108">
        <f t="shared" si="0"/>
        <v>0</v>
      </c>
      <c r="AN14" s="8"/>
      <c r="AO14" s="8"/>
      <c r="AP14" s="8"/>
      <c r="AQ14" s="8"/>
      <c r="AR14" s="8"/>
      <c r="AS14" s="109"/>
      <c r="AT14" s="111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109"/>
      <c r="BF14" s="97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52">
        <f t="shared" si="1"/>
        <v>0</v>
      </c>
      <c r="BS14" s="119"/>
      <c r="BT14" s="101"/>
      <c r="BU14" s="101"/>
      <c r="BV14" s="101"/>
      <c r="BW14" s="68"/>
      <c r="BX14" s="101"/>
      <c r="BY14" s="101"/>
      <c r="BZ14" s="101"/>
      <c r="CA14" s="101"/>
      <c r="CB14" s="120"/>
      <c r="CC14" s="101"/>
      <c r="CD14" s="101"/>
      <c r="CE14" s="68"/>
      <c r="CF14" s="101"/>
      <c r="CG14" s="101"/>
      <c r="CH14" s="101"/>
      <c r="CI14" s="101"/>
      <c r="CJ14" s="101"/>
      <c r="CK14" s="8"/>
      <c r="CL14" s="109"/>
      <c r="CM14" s="97"/>
      <c r="CN14" s="8"/>
      <c r="CO14" s="8"/>
      <c r="CP14" s="8"/>
      <c r="CQ14" s="8"/>
      <c r="CR14" s="8"/>
      <c r="CS14" s="448">
        <f t="shared" si="2"/>
        <v>0</v>
      </c>
      <c r="CT14" s="449"/>
    </row>
    <row r="15" spans="1:98" ht="15.5" thickTop="1" thickBot="1">
      <c r="A15" s="13">
        <v>10</v>
      </c>
      <c r="B15" s="7" t="str">
        <f>'S.O.'!B12</f>
        <v>Secretaría de Gobierno</v>
      </c>
      <c r="C15" s="9"/>
      <c r="D15" s="9"/>
      <c r="E15" s="9"/>
      <c r="F15" s="9"/>
      <c r="G15" s="9"/>
      <c r="H15" s="9"/>
      <c r="I15" s="9"/>
      <c r="J15" s="13">
        <f t="shared" si="3"/>
        <v>0</v>
      </c>
      <c r="K15" s="9"/>
      <c r="L15" s="9"/>
      <c r="M15" s="9"/>
      <c r="N15" s="9"/>
      <c r="O15" s="9"/>
      <c r="P15" s="9"/>
      <c r="Q15" s="9"/>
      <c r="R15" s="105"/>
      <c r="S15" s="103"/>
      <c r="T15" s="9"/>
      <c r="U15" s="9"/>
      <c r="V15" s="9"/>
      <c r="W15" s="9"/>
      <c r="X15" s="9"/>
      <c r="Y15" s="9"/>
      <c r="Z15" s="105"/>
      <c r="AA15" s="107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5"/>
      <c r="AM15" s="108">
        <f t="shared" si="0"/>
        <v>0</v>
      </c>
      <c r="AN15" s="8"/>
      <c r="AO15" s="8"/>
      <c r="AP15" s="8"/>
      <c r="AQ15" s="8"/>
      <c r="AR15" s="8"/>
      <c r="AS15" s="109"/>
      <c r="AT15" s="111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109"/>
      <c r="BF15" s="97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52">
        <f t="shared" si="1"/>
        <v>0</v>
      </c>
      <c r="BS15" s="119"/>
      <c r="BT15" s="101"/>
      <c r="BU15" s="101"/>
      <c r="BV15" s="101"/>
      <c r="BW15" s="68"/>
      <c r="BX15" s="101"/>
      <c r="BY15" s="101"/>
      <c r="BZ15" s="101"/>
      <c r="CA15" s="101"/>
      <c r="CB15" s="120"/>
      <c r="CC15" s="101"/>
      <c r="CD15" s="101"/>
      <c r="CE15" s="68"/>
      <c r="CF15" s="101"/>
      <c r="CG15" s="101"/>
      <c r="CH15" s="101"/>
      <c r="CI15" s="101"/>
      <c r="CJ15" s="101"/>
      <c r="CK15" s="8"/>
      <c r="CL15" s="109"/>
      <c r="CM15" s="97"/>
      <c r="CN15" s="8"/>
      <c r="CO15" s="8"/>
      <c r="CP15" s="8"/>
      <c r="CQ15" s="8"/>
      <c r="CR15" s="8"/>
      <c r="CS15" s="448">
        <f t="shared" si="2"/>
        <v>0</v>
      </c>
      <c r="CT15" s="449"/>
    </row>
    <row r="16" spans="1:98" ht="15.5" thickTop="1" thickBot="1">
      <c r="A16" s="13">
        <v>11</v>
      </c>
      <c r="B16" s="7" t="str">
        <f>'S.O.'!B13</f>
        <v>Secretaría de Inclusión y Bienestar Social</v>
      </c>
      <c r="C16" s="9"/>
      <c r="D16" s="9"/>
      <c r="E16" s="9"/>
      <c r="F16" s="9"/>
      <c r="G16" s="9"/>
      <c r="H16" s="9"/>
      <c r="I16" s="9"/>
      <c r="J16" s="13">
        <f t="shared" si="3"/>
        <v>0</v>
      </c>
      <c r="K16" s="9"/>
      <c r="L16" s="9"/>
      <c r="M16" s="9"/>
      <c r="N16" s="9"/>
      <c r="O16" s="9"/>
      <c r="P16" s="9"/>
      <c r="Q16" s="9"/>
      <c r="R16" s="105"/>
      <c r="S16" s="103"/>
      <c r="T16" s="9"/>
      <c r="U16" s="9"/>
      <c r="V16" s="9"/>
      <c r="W16" s="9"/>
      <c r="X16" s="9"/>
      <c r="Y16" s="9"/>
      <c r="Z16" s="105"/>
      <c r="AA16" s="107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5"/>
      <c r="AM16" s="108">
        <f t="shared" si="0"/>
        <v>0</v>
      </c>
      <c r="AN16" s="8"/>
      <c r="AO16" s="8"/>
      <c r="AP16" s="8"/>
      <c r="AQ16" s="8"/>
      <c r="AR16" s="8"/>
      <c r="AS16" s="109"/>
      <c r="AT16" s="111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109"/>
      <c r="BF16" s="97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52">
        <f t="shared" si="1"/>
        <v>0</v>
      </c>
      <c r="BS16" s="119"/>
      <c r="BT16" s="101"/>
      <c r="BU16" s="101"/>
      <c r="BV16" s="101"/>
      <c r="BW16" s="68"/>
      <c r="BX16" s="101"/>
      <c r="BY16" s="101"/>
      <c r="BZ16" s="101"/>
      <c r="CA16" s="101"/>
      <c r="CB16" s="120"/>
      <c r="CC16" s="101"/>
      <c r="CD16" s="101"/>
      <c r="CE16" s="68"/>
      <c r="CF16" s="101"/>
      <c r="CG16" s="101"/>
      <c r="CH16" s="101"/>
      <c r="CI16" s="101"/>
      <c r="CJ16" s="101"/>
      <c r="CK16" s="8"/>
      <c r="CL16" s="109"/>
      <c r="CM16" s="97"/>
      <c r="CN16" s="8"/>
      <c r="CO16" s="8"/>
      <c r="CP16" s="8"/>
      <c r="CQ16" s="8"/>
      <c r="CR16" s="8"/>
      <c r="CS16" s="448">
        <f t="shared" si="2"/>
        <v>0</v>
      </c>
      <c r="CT16" s="449"/>
    </row>
    <row r="17" spans="1:98" ht="15.5" thickTop="1" thickBot="1">
      <c r="A17" s="13">
        <v>12</v>
      </c>
      <c r="B17" s="7" t="str">
        <f>'S.O.'!B14</f>
        <v xml:space="preserve">Secretaría de la Contraloría General </v>
      </c>
      <c r="C17" s="9"/>
      <c r="D17" s="9"/>
      <c r="E17" s="9"/>
      <c r="F17" s="9"/>
      <c r="G17" s="9"/>
      <c r="H17" s="9"/>
      <c r="I17" s="9"/>
      <c r="J17" s="13">
        <f t="shared" si="3"/>
        <v>0</v>
      </c>
      <c r="K17" s="9"/>
      <c r="L17" s="9"/>
      <c r="M17" s="9"/>
      <c r="N17" s="9"/>
      <c r="O17" s="9"/>
      <c r="P17" s="9"/>
      <c r="Q17" s="9"/>
      <c r="R17" s="105"/>
      <c r="S17" s="103"/>
      <c r="T17" s="9"/>
      <c r="U17" s="9"/>
      <c r="V17" s="9"/>
      <c r="W17" s="9"/>
      <c r="X17" s="9"/>
      <c r="Y17" s="9"/>
      <c r="Z17" s="105"/>
      <c r="AA17" s="107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5"/>
      <c r="AM17" s="108">
        <f t="shared" si="0"/>
        <v>0</v>
      </c>
      <c r="AN17" s="8"/>
      <c r="AO17" s="8"/>
      <c r="AP17" s="8"/>
      <c r="AQ17" s="8"/>
      <c r="AR17" s="8"/>
      <c r="AS17" s="109"/>
      <c r="AT17" s="11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109"/>
      <c r="BF17" s="97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52">
        <f t="shared" si="1"/>
        <v>0</v>
      </c>
      <c r="BS17" s="119"/>
      <c r="BT17" s="101"/>
      <c r="BU17" s="101"/>
      <c r="BV17" s="101"/>
      <c r="BW17" s="68"/>
      <c r="BX17" s="101"/>
      <c r="BY17" s="101"/>
      <c r="BZ17" s="101"/>
      <c r="CA17" s="101"/>
      <c r="CB17" s="120"/>
      <c r="CC17" s="101"/>
      <c r="CD17" s="101"/>
      <c r="CE17" s="68"/>
      <c r="CF17" s="101"/>
      <c r="CG17" s="101"/>
      <c r="CH17" s="101"/>
      <c r="CI17" s="101"/>
      <c r="CJ17" s="101"/>
      <c r="CK17" s="8"/>
      <c r="CL17" s="109"/>
      <c r="CM17" s="97"/>
      <c r="CN17" s="8"/>
      <c r="CO17" s="8"/>
      <c r="CP17" s="8"/>
      <c r="CQ17" s="8"/>
      <c r="CR17" s="8"/>
      <c r="CS17" s="448">
        <f t="shared" si="2"/>
        <v>0</v>
      </c>
      <c r="CT17" s="449"/>
    </row>
    <row r="18" spans="1:98" ht="15.5" thickTop="1" thickBot="1">
      <c r="A18" s="13">
        <v>13</v>
      </c>
      <c r="B18" s="7" t="str">
        <f>'S.O.'!B15</f>
        <v>Secretaría de Mujeres</v>
      </c>
      <c r="C18" s="9"/>
      <c r="D18" s="9"/>
      <c r="E18" s="9">
        <v>1</v>
      </c>
      <c r="F18" s="9"/>
      <c r="G18" s="9"/>
      <c r="H18" s="9"/>
      <c r="I18" s="9"/>
      <c r="J18" s="13">
        <f t="shared" si="3"/>
        <v>1</v>
      </c>
      <c r="K18" s="9"/>
      <c r="L18" s="9"/>
      <c r="M18" s="9"/>
      <c r="N18" s="9"/>
      <c r="O18" s="9"/>
      <c r="P18" s="9"/>
      <c r="Q18" s="9"/>
      <c r="R18" s="105"/>
      <c r="S18" s="103"/>
      <c r="T18" s="9"/>
      <c r="U18" s="9"/>
      <c r="V18" s="9"/>
      <c r="W18" s="9"/>
      <c r="X18" s="9"/>
      <c r="Y18" s="9"/>
      <c r="Z18" s="105"/>
      <c r="AA18" s="107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5"/>
      <c r="AM18" s="108">
        <f t="shared" si="0"/>
        <v>0</v>
      </c>
      <c r="AN18" s="8"/>
      <c r="AO18" s="8"/>
      <c r="AP18" s="8"/>
      <c r="AQ18" s="8"/>
      <c r="AR18" s="8"/>
      <c r="AS18" s="109"/>
      <c r="AT18" s="111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109"/>
      <c r="BF18" s="97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52">
        <f t="shared" si="1"/>
        <v>0</v>
      </c>
      <c r="BS18" s="119"/>
      <c r="BT18" s="101"/>
      <c r="BU18" s="101"/>
      <c r="BV18" s="101"/>
      <c r="BW18" s="68"/>
      <c r="BX18" s="101"/>
      <c r="BY18" s="101"/>
      <c r="BZ18" s="101"/>
      <c r="CA18" s="101"/>
      <c r="CB18" s="120"/>
      <c r="CC18" s="101"/>
      <c r="CD18" s="101"/>
      <c r="CE18" s="68"/>
      <c r="CF18" s="101"/>
      <c r="CG18" s="101"/>
      <c r="CH18" s="101"/>
      <c r="CI18" s="101"/>
      <c r="CJ18" s="101"/>
      <c r="CK18" s="8"/>
      <c r="CL18" s="109"/>
      <c r="CM18" s="97"/>
      <c r="CN18" s="8"/>
      <c r="CO18" s="8"/>
      <c r="CP18" s="8"/>
      <c r="CQ18" s="8"/>
      <c r="CR18" s="8"/>
      <c r="CS18" s="448">
        <f t="shared" si="2"/>
        <v>0</v>
      </c>
      <c r="CT18" s="449"/>
    </row>
    <row r="19" spans="1:98" ht="15.5" thickTop="1" thickBot="1">
      <c r="A19" s="13">
        <v>14</v>
      </c>
      <c r="B19" s="7" t="str">
        <f>'S.O.'!B16</f>
        <v xml:space="preserve">Secretaría de Movilidad </v>
      </c>
      <c r="C19" s="9"/>
      <c r="D19" s="9"/>
      <c r="E19" s="9"/>
      <c r="F19" s="9"/>
      <c r="G19" s="9"/>
      <c r="H19" s="9"/>
      <c r="I19" s="9"/>
      <c r="J19" s="13">
        <f t="shared" si="3"/>
        <v>0</v>
      </c>
      <c r="K19" s="9"/>
      <c r="L19" s="9"/>
      <c r="M19" s="9"/>
      <c r="N19" s="9"/>
      <c r="O19" s="9"/>
      <c r="P19" s="9"/>
      <c r="Q19" s="9"/>
      <c r="R19" s="105"/>
      <c r="S19" s="103"/>
      <c r="T19" s="9"/>
      <c r="U19" s="9"/>
      <c r="V19" s="9"/>
      <c r="W19" s="9"/>
      <c r="X19" s="9"/>
      <c r="Y19" s="9"/>
      <c r="Z19" s="105"/>
      <c r="AA19" s="107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5"/>
      <c r="AM19" s="108">
        <f t="shared" si="0"/>
        <v>0</v>
      </c>
      <c r="AN19" s="8"/>
      <c r="AO19" s="8"/>
      <c r="AP19" s="8"/>
      <c r="AQ19" s="8"/>
      <c r="AR19" s="8"/>
      <c r="AS19" s="109"/>
      <c r="AT19" s="111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109"/>
      <c r="BF19" s="97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52">
        <f t="shared" si="1"/>
        <v>0</v>
      </c>
      <c r="BS19" s="119"/>
      <c r="BT19" s="101"/>
      <c r="BU19" s="101"/>
      <c r="BV19" s="101"/>
      <c r="BW19" s="68"/>
      <c r="BX19" s="101"/>
      <c r="BY19" s="101"/>
      <c r="BZ19" s="101"/>
      <c r="CA19" s="101"/>
      <c r="CB19" s="120"/>
      <c r="CC19" s="101"/>
      <c r="CD19" s="101"/>
      <c r="CE19" s="68"/>
      <c r="CF19" s="101"/>
      <c r="CG19" s="101"/>
      <c r="CH19" s="101"/>
      <c r="CI19" s="101"/>
      <c r="CJ19" s="101"/>
      <c r="CK19" s="8"/>
      <c r="CL19" s="109"/>
      <c r="CM19" s="97"/>
      <c r="CN19" s="8"/>
      <c r="CO19" s="8"/>
      <c r="CP19" s="8"/>
      <c r="CQ19" s="8"/>
      <c r="CR19" s="8"/>
      <c r="CS19" s="448">
        <f t="shared" si="2"/>
        <v>0</v>
      </c>
      <c r="CT19" s="449"/>
    </row>
    <row r="20" spans="1:98" ht="15.5" thickTop="1" thickBot="1">
      <c r="A20" s="13">
        <v>15</v>
      </c>
      <c r="B20" s="7" t="str">
        <f>'S.O.'!B17</f>
        <v>Secretaría de Obras y Servicios</v>
      </c>
      <c r="C20" s="9"/>
      <c r="D20" s="9"/>
      <c r="E20" s="9">
        <v>1</v>
      </c>
      <c r="F20" s="9"/>
      <c r="G20" s="9"/>
      <c r="H20" s="9"/>
      <c r="I20" s="9"/>
      <c r="J20" s="13">
        <f t="shared" si="3"/>
        <v>1</v>
      </c>
      <c r="K20" s="9"/>
      <c r="L20" s="9"/>
      <c r="M20" s="9"/>
      <c r="N20" s="9"/>
      <c r="O20" s="9"/>
      <c r="P20" s="9"/>
      <c r="Q20" s="9"/>
      <c r="R20" s="105"/>
      <c r="S20" s="103"/>
      <c r="T20" s="9"/>
      <c r="U20" s="9"/>
      <c r="V20" s="9"/>
      <c r="W20" s="9"/>
      <c r="X20" s="9"/>
      <c r="Y20" s="9"/>
      <c r="Z20" s="105"/>
      <c r="AA20" s="107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5"/>
      <c r="AM20" s="108">
        <f t="shared" si="0"/>
        <v>0</v>
      </c>
      <c r="AN20" s="8"/>
      <c r="AO20" s="8"/>
      <c r="AP20" s="8"/>
      <c r="AQ20" s="8"/>
      <c r="AR20" s="8"/>
      <c r="AS20" s="109"/>
      <c r="AT20" s="111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109"/>
      <c r="BF20" s="97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52">
        <f t="shared" si="1"/>
        <v>0</v>
      </c>
      <c r="BS20" s="119"/>
      <c r="BT20" s="101"/>
      <c r="BU20" s="101"/>
      <c r="BV20" s="101"/>
      <c r="BW20" s="68"/>
      <c r="BX20" s="101"/>
      <c r="BY20" s="101"/>
      <c r="BZ20" s="101"/>
      <c r="CA20" s="101"/>
      <c r="CB20" s="120"/>
      <c r="CC20" s="101"/>
      <c r="CD20" s="101"/>
      <c r="CE20" s="68"/>
      <c r="CF20" s="101"/>
      <c r="CG20" s="101"/>
      <c r="CH20" s="101"/>
      <c r="CI20" s="101"/>
      <c r="CJ20" s="101"/>
      <c r="CK20" s="8"/>
      <c r="CL20" s="109"/>
      <c r="CM20" s="97"/>
      <c r="CN20" s="8"/>
      <c r="CO20" s="8"/>
      <c r="CP20" s="8"/>
      <c r="CQ20" s="8"/>
      <c r="CR20" s="8"/>
      <c r="CS20" s="448">
        <f t="shared" si="2"/>
        <v>0</v>
      </c>
      <c r="CT20" s="449"/>
    </row>
    <row r="21" spans="1:98" ht="27" thickTop="1" thickBot="1">
      <c r="A21" s="13">
        <v>16</v>
      </c>
      <c r="B21" s="7" t="str">
        <f>'S.O.'!B18</f>
        <v>Secretaría de Pueblos y Barrios Originarios y Comunidades Indígenas Residentes</v>
      </c>
      <c r="C21" s="9"/>
      <c r="D21" s="9"/>
      <c r="E21" s="9"/>
      <c r="F21" s="9"/>
      <c r="G21" s="9"/>
      <c r="H21" s="9">
        <v>2</v>
      </c>
      <c r="I21" s="9"/>
      <c r="J21" s="13">
        <f t="shared" si="3"/>
        <v>2</v>
      </c>
      <c r="K21" s="9"/>
      <c r="L21" s="9"/>
      <c r="M21" s="9"/>
      <c r="N21" s="9"/>
      <c r="O21" s="9"/>
      <c r="P21" s="9"/>
      <c r="Q21" s="9"/>
      <c r="R21" s="105"/>
      <c r="S21" s="103"/>
      <c r="T21" s="9"/>
      <c r="U21" s="9"/>
      <c r="V21" s="9"/>
      <c r="W21" s="9"/>
      <c r="X21" s="9"/>
      <c r="Y21" s="9"/>
      <c r="Z21" s="105"/>
      <c r="AA21" s="107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5"/>
      <c r="AM21" s="108">
        <f t="shared" si="0"/>
        <v>0</v>
      </c>
      <c r="AN21" s="8"/>
      <c r="AO21" s="8"/>
      <c r="AP21" s="8"/>
      <c r="AQ21" s="8"/>
      <c r="AR21" s="8"/>
      <c r="AS21" s="109"/>
      <c r="AT21" s="11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109"/>
      <c r="BF21" s="97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52">
        <f t="shared" si="1"/>
        <v>0</v>
      </c>
      <c r="BS21" s="119"/>
      <c r="BT21" s="101"/>
      <c r="BU21" s="101"/>
      <c r="BV21" s="101"/>
      <c r="BW21" s="68"/>
      <c r="BX21" s="101"/>
      <c r="BY21" s="101"/>
      <c r="BZ21" s="101"/>
      <c r="CA21" s="101"/>
      <c r="CB21" s="120"/>
      <c r="CC21" s="101"/>
      <c r="CD21" s="101"/>
      <c r="CE21" s="68"/>
      <c r="CF21" s="101"/>
      <c r="CG21" s="101"/>
      <c r="CH21" s="101"/>
      <c r="CI21" s="101"/>
      <c r="CJ21" s="101"/>
      <c r="CK21" s="8"/>
      <c r="CL21" s="109"/>
      <c r="CM21" s="97"/>
      <c r="CN21" s="8"/>
      <c r="CO21" s="8"/>
      <c r="CP21" s="8"/>
      <c r="CQ21" s="8"/>
      <c r="CR21" s="8"/>
      <c r="CS21" s="448">
        <f t="shared" si="2"/>
        <v>0</v>
      </c>
      <c r="CT21" s="449"/>
    </row>
    <row r="22" spans="1:98" ht="15.5" thickTop="1" thickBot="1">
      <c r="A22" s="13">
        <v>17</v>
      </c>
      <c r="B22" s="7" t="str">
        <f>'S.O.'!B19</f>
        <v xml:space="preserve">Secretaría de Salud </v>
      </c>
      <c r="C22" s="9"/>
      <c r="D22" s="9"/>
      <c r="E22" s="9">
        <v>12</v>
      </c>
      <c r="F22" s="9">
        <v>4</v>
      </c>
      <c r="G22" s="9"/>
      <c r="H22" s="9">
        <v>2</v>
      </c>
      <c r="I22" s="9">
        <v>3</v>
      </c>
      <c r="J22" s="13">
        <f t="shared" si="3"/>
        <v>21</v>
      </c>
      <c r="K22" s="9"/>
      <c r="L22" s="9"/>
      <c r="M22" s="9"/>
      <c r="N22" s="9"/>
      <c r="O22" s="9"/>
      <c r="P22" s="9"/>
      <c r="Q22" s="9"/>
      <c r="R22" s="105"/>
      <c r="S22" s="103"/>
      <c r="T22" s="9"/>
      <c r="U22" s="9"/>
      <c r="V22" s="9"/>
      <c r="W22" s="9"/>
      <c r="X22" s="9"/>
      <c r="Y22" s="9"/>
      <c r="Z22" s="105"/>
      <c r="AA22" s="107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5"/>
      <c r="AM22" s="108">
        <f t="shared" si="0"/>
        <v>0</v>
      </c>
      <c r="AN22" s="8"/>
      <c r="AO22" s="8"/>
      <c r="AP22" s="8"/>
      <c r="AQ22" s="8"/>
      <c r="AR22" s="8"/>
      <c r="AS22" s="109"/>
      <c r="AT22" s="11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109"/>
      <c r="BF22" s="97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52">
        <f t="shared" si="1"/>
        <v>0</v>
      </c>
      <c r="BS22" s="119"/>
      <c r="BT22" s="101"/>
      <c r="BU22" s="101"/>
      <c r="BV22" s="101"/>
      <c r="BW22" s="68"/>
      <c r="BX22" s="101"/>
      <c r="BY22" s="101"/>
      <c r="BZ22" s="101"/>
      <c r="CA22" s="101"/>
      <c r="CB22" s="120"/>
      <c r="CC22" s="101"/>
      <c r="CD22" s="101"/>
      <c r="CE22" s="68"/>
      <c r="CF22" s="101"/>
      <c r="CG22" s="101"/>
      <c r="CH22" s="101"/>
      <c r="CI22" s="101"/>
      <c r="CJ22" s="101"/>
      <c r="CK22" s="8"/>
      <c r="CL22" s="109"/>
      <c r="CM22" s="97"/>
      <c r="CN22" s="8"/>
      <c r="CO22" s="8"/>
      <c r="CP22" s="8"/>
      <c r="CQ22" s="8"/>
      <c r="CR22" s="8"/>
      <c r="CS22" s="448">
        <f t="shared" si="2"/>
        <v>0</v>
      </c>
      <c r="CT22" s="449"/>
    </row>
    <row r="23" spans="1:98" ht="15.5" thickTop="1" thickBot="1">
      <c r="A23" s="13">
        <v>18</v>
      </c>
      <c r="B23" s="7" t="str">
        <f>'S.O.'!B20</f>
        <v>Secretaría de Seguridad Ciudadana</v>
      </c>
      <c r="C23" s="9"/>
      <c r="D23" s="9"/>
      <c r="E23" s="9">
        <v>8</v>
      </c>
      <c r="F23" s="9">
        <v>4</v>
      </c>
      <c r="G23" s="9"/>
      <c r="H23" s="9">
        <v>4</v>
      </c>
      <c r="I23" s="9">
        <v>7</v>
      </c>
      <c r="J23" s="13">
        <f t="shared" si="3"/>
        <v>23</v>
      </c>
      <c r="K23" s="9"/>
      <c r="L23" s="9"/>
      <c r="M23" s="9"/>
      <c r="N23" s="9"/>
      <c r="O23" s="9"/>
      <c r="P23" s="9"/>
      <c r="Q23" s="9"/>
      <c r="R23" s="105"/>
      <c r="S23" s="103"/>
      <c r="T23" s="9"/>
      <c r="U23" s="9"/>
      <c r="V23" s="9"/>
      <c r="W23" s="9"/>
      <c r="X23" s="9"/>
      <c r="Y23" s="9"/>
      <c r="Z23" s="105"/>
      <c r="AA23" s="107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5"/>
      <c r="AM23" s="108">
        <f t="shared" si="0"/>
        <v>0</v>
      </c>
      <c r="AN23" s="8"/>
      <c r="AO23" s="8"/>
      <c r="AP23" s="8"/>
      <c r="AQ23" s="8"/>
      <c r="AR23" s="8"/>
      <c r="AS23" s="109"/>
      <c r="AT23" s="111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109"/>
      <c r="BF23" s="97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52">
        <f t="shared" si="1"/>
        <v>0</v>
      </c>
      <c r="BS23" s="119"/>
      <c r="BT23" s="101"/>
      <c r="BU23" s="101"/>
      <c r="BV23" s="101"/>
      <c r="BW23" s="68"/>
      <c r="BX23" s="101"/>
      <c r="BY23" s="101"/>
      <c r="BZ23" s="101"/>
      <c r="CA23" s="101"/>
      <c r="CB23" s="120"/>
      <c r="CC23" s="101"/>
      <c r="CD23" s="101"/>
      <c r="CE23" s="68"/>
      <c r="CF23" s="101"/>
      <c r="CG23" s="101"/>
      <c r="CH23" s="101"/>
      <c r="CI23" s="101"/>
      <c r="CJ23" s="101"/>
      <c r="CK23" s="8"/>
      <c r="CL23" s="109"/>
      <c r="CM23" s="97"/>
      <c r="CN23" s="8"/>
      <c r="CO23" s="8"/>
      <c r="CP23" s="8"/>
      <c r="CQ23" s="8"/>
      <c r="CR23" s="8"/>
      <c r="CS23" s="448">
        <f t="shared" si="2"/>
        <v>0</v>
      </c>
      <c r="CT23" s="449"/>
    </row>
    <row r="24" spans="1:98" ht="15.5" thickTop="1" thickBot="1">
      <c r="A24" s="13">
        <v>19</v>
      </c>
      <c r="B24" s="7" t="str">
        <f>'S.O.'!B21</f>
        <v>Secretaría de Trabajo y Fomento al Empleo</v>
      </c>
      <c r="C24" s="9"/>
      <c r="D24" s="9"/>
      <c r="E24" s="9"/>
      <c r="F24" s="9"/>
      <c r="G24" s="9"/>
      <c r="H24" s="9"/>
      <c r="I24" s="9"/>
      <c r="J24" s="13">
        <f t="shared" si="3"/>
        <v>0</v>
      </c>
      <c r="K24" s="9"/>
      <c r="L24" s="9"/>
      <c r="M24" s="9"/>
      <c r="N24" s="9"/>
      <c r="O24" s="9"/>
      <c r="P24" s="9"/>
      <c r="Q24" s="9"/>
      <c r="R24" s="105"/>
      <c r="S24" s="103"/>
      <c r="T24" s="9"/>
      <c r="U24" s="9"/>
      <c r="V24" s="9"/>
      <c r="W24" s="9"/>
      <c r="X24" s="9"/>
      <c r="Y24" s="9"/>
      <c r="Z24" s="105"/>
      <c r="AA24" s="107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5"/>
      <c r="AM24" s="108">
        <f t="shared" si="0"/>
        <v>0</v>
      </c>
      <c r="AN24" s="8"/>
      <c r="AO24" s="8"/>
      <c r="AP24" s="8"/>
      <c r="AQ24" s="8"/>
      <c r="AR24" s="8"/>
      <c r="AS24" s="109"/>
      <c r="AT24" s="111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109"/>
      <c r="BF24" s="97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52">
        <f t="shared" si="1"/>
        <v>0</v>
      </c>
      <c r="BS24" s="119"/>
      <c r="BT24" s="101"/>
      <c r="BU24" s="101"/>
      <c r="BV24" s="101"/>
      <c r="BW24" s="68"/>
      <c r="BX24" s="101"/>
      <c r="BY24" s="101"/>
      <c r="BZ24" s="101"/>
      <c r="CA24" s="101"/>
      <c r="CB24" s="120"/>
      <c r="CC24" s="101"/>
      <c r="CD24" s="101"/>
      <c r="CE24" s="68"/>
      <c r="CF24" s="101"/>
      <c r="CG24" s="101"/>
      <c r="CH24" s="101"/>
      <c r="CI24" s="101"/>
      <c r="CJ24" s="101"/>
      <c r="CK24" s="8"/>
      <c r="CL24" s="109"/>
      <c r="CM24" s="97"/>
      <c r="CN24" s="8"/>
      <c r="CO24" s="8"/>
      <c r="CP24" s="8"/>
      <c r="CQ24" s="8"/>
      <c r="CR24" s="8"/>
      <c r="CS24" s="448">
        <f t="shared" si="2"/>
        <v>0</v>
      </c>
      <c r="CT24" s="449"/>
    </row>
    <row r="25" spans="1:98" ht="15.5" thickTop="1" thickBot="1">
      <c r="A25" s="13">
        <v>20</v>
      </c>
      <c r="B25" s="7" t="str">
        <f>'S.O.'!B22</f>
        <v xml:space="preserve">Secretaría de Turismo </v>
      </c>
      <c r="C25" s="9"/>
      <c r="D25" s="9"/>
      <c r="E25" s="9">
        <v>1</v>
      </c>
      <c r="F25" s="9"/>
      <c r="G25" s="9"/>
      <c r="H25" s="9"/>
      <c r="I25" s="9"/>
      <c r="J25" s="13">
        <f t="shared" si="3"/>
        <v>1</v>
      </c>
      <c r="K25" s="9"/>
      <c r="L25" s="9"/>
      <c r="M25" s="9"/>
      <c r="N25" s="9"/>
      <c r="O25" s="9"/>
      <c r="P25" s="9"/>
      <c r="Q25" s="9"/>
      <c r="R25" s="105"/>
      <c r="S25" s="103"/>
      <c r="T25" s="9"/>
      <c r="U25" s="9"/>
      <c r="V25" s="9"/>
      <c r="W25" s="9"/>
      <c r="X25" s="9"/>
      <c r="Y25" s="9"/>
      <c r="Z25" s="105"/>
      <c r="AA25" s="10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5"/>
      <c r="AM25" s="108">
        <f t="shared" si="0"/>
        <v>0</v>
      </c>
      <c r="AN25" s="8"/>
      <c r="AO25" s="8"/>
      <c r="AP25" s="8"/>
      <c r="AQ25" s="8"/>
      <c r="AR25" s="8"/>
      <c r="AS25" s="109"/>
      <c r="AT25" s="111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109"/>
      <c r="BF25" s="97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52">
        <f t="shared" si="1"/>
        <v>0</v>
      </c>
      <c r="BS25" s="119"/>
      <c r="BT25" s="101"/>
      <c r="BU25" s="101"/>
      <c r="BV25" s="101"/>
      <c r="BW25" s="68"/>
      <c r="BX25" s="101"/>
      <c r="BY25" s="101"/>
      <c r="BZ25" s="101"/>
      <c r="CA25" s="101"/>
      <c r="CB25" s="120"/>
      <c r="CC25" s="101"/>
      <c r="CD25" s="101"/>
      <c r="CE25" s="68"/>
      <c r="CF25" s="101"/>
      <c r="CG25" s="101"/>
      <c r="CH25" s="101"/>
      <c r="CI25" s="101"/>
      <c r="CJ25" s="101"/>
      <c r="CK25" s="8"/>
      <c r="CL25" s="109"/>
      <c r="CM25" s="97"/>
      <c r="CN25" s="8"/>
      <c r="CO25" s="8"/>
      <c r="CP25" s="8"/>
      <c r="CQ25" s="8"/>
      <c r="CR25" s="8"/>
      <c r="CS25" s="448">
        <f t="shared" si="2"/>
        <v>0</v>
      </c>
      <c r="CT25" s="449"/>
    </row>
    <row r="26" spans="1:98" ht="15.5" thickTop="1" thickBot="1">
      <c r="A26" s="13">
        <v>21</v>
      </c>
      <c r="B26" s="7" t="str">
        <f>'S.O.'!B23</f>
        <v xml:space="preserve">Secretaría del Medio Ambiente </v>
      </c>
      <c r="C26" s="9"/>
      <c r="D26" s="9"/>
      <c r="E26" s="9"/>
      <c r="F26" s="9"/>
      <c r="G26" s="9"/>
      <c r="H26" s="9">
        <v>2</v>
      </c>
      <c r="I26" s="9"/>
      <c r="J26" s="13">
        <f t="shared" si="3"/>
        <v>2</v>
      </c>
      <c r="K26" s="9"/>
      <c r="L26" s="9"/>
      <c r="M26" s="9"/>
      <c r="N26" s="9"/>
      <c r="O26" s="9"/>
      <c r="P26" s="9"/>
      <c r="Q26" s="9"/>
      <c r="R26" s="105"/>
      <c r="S26" s="103"/>
      <c r="T26" s="9"/>
      <c r="U26" s="9"/>
      <c r="V26" s="9"/>
      <c r="W26" s="9"/>
      <c r="X26" s="9"/>
      <c r="Y26" s="9"/>
      <c r="Z26" s="105"/>
      <c r="AA26" s="107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5"/>
      <c r="AM26" s="108">
        <f t="shared" si="0"/>
        <v>0</v>
      </c>
      <c r="AN26" s="8"/>
      <c r="AO26" s="8"/>
      <c r="AP26" s="8"/>
      <c r="AQ26" s="8"/>
      <c r="AR26" s="8"/>
      <c r="AS26" s="109"/>
      <c r="AT26" s="111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109"/>
      <c r="BF26" s="97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52">
        <f t="shared" si="1"/>
        <v>0</v>
      </c>
      <c r="BS26" s="119"/>
      <c r="BT26" s="101"/>
      <c r="BU26" s="101"/>
      <c r="BV26" s="101"/>
      <c r="BW26" s="68"/>
      <c r="BX26" s="101"/>
      <c r="BY26" s="101"/>
      <c r="BZ26" s="101"/>
      <c r="CA26" s="101"/>
      <c r="CB26" s="120"/>
      <c r="CC26" s="101"/>
      <c r="CD26" s="101"/>
      <c r="CE26" s="68"/>
      <c r="CF26" s="101"/>
      <c r="CG26" s="101"/>
      <c r="CH26" s="101"/>
      <c r="CI26" s="101"/>
      <c r="CJ26" s="101"/>
      <c r="CK26" s="8"/>
      <c r="CL26" s="109"/>
      <c r="CM26" s="97"/>
      <c r="CN26" s="8"/>
      <c r="CO26" s="8"/>
      <c r="CP26" s="8"/>
      <c r="CQ26" s="8"/>
      <c r="CR26" s="8"/>
      <c r="CS26" s="448">
        <f t="shared" si="2"/>
        <v>0</v>
      </c>
      <c r="CT26" s="449"/>
    </row>
    <row r="27" spans="1:98" ht="15.5" thickTop="1" thickBot="1">
      <c r="A27" s="17">
        <v>22</v>
      </c>
      <c r="B27" s="7" t="str">
        <f>'S.O.'!B24</f>
        <v xml:space="preserve">Agencia de Atención Animal </v>
      </c>
      <c r="C27" s="9"/>
      <c r="D27" s="9"/>
      <c r="E27" s="9"/>
      <c r="F27" s="9"/>
      <c r="G27" s="9"/>
      <c r="H27" s="9"/>
      <c r="I27" s="9"/>
      <c r="J27" s="17">
        <f t="shared" si="3"/>
        <v>0</v>
      </c>
      <c r="K27" s="9"/>
      <c r="L27" s="9"/>
      <c r="M27" s="9"/>
      <c r="N27" s="9"/>
      <c r="O27" s="9"/>
      <c r="P27" s="9"/>
      <c r="Q27" s="9"/>
      <c r="R27" s="105"/>
      <c r="S27" s="103"/>
      <c r="T27" s="9"/>
      <c r="U27" s="9"/>
      <c r="V27" s="9"/>
      <c r="W27" s="9"/>
      <c r="X27" s="9"/>
      <c r="Y27" s="9"/>
      <c r="Z27" s="105"/>
      <c r="AA27" s="107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5"/>
      <c r="AM27" s="98">
        <f t="shared" si="0"/>
        <v>0</v>
      </c>
      <c r="AN27" s="8"/>
      <c r="AO27" s="8"/>
      <c r="AP27" s="8"/>
      <c r="AQ27" s="8"/>
      <c r="AR27" s="8"/>
      <c r="AS27" s="109"/>
      <c r="AT27" s="111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109"/>
      <c r="BF27" s="97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17">
        <f t="shared" si="1"/>
        <v>0</v>
      </c>
      <c r="BS27" s="119"/>
      <c r="BT27" s="101"/>
      <c r="BU27" s="101"/>
      <c r="BV27" s="101"/>
      <c r="BW27" s="68"/>
      <c r="BX27" s="101"/>
      <c r="BY27" s="101"/>
      <c r="BZ27" s="101"/>
      <c r="CA27" s="101"/>
      <c r="CB27" s="120"/>
      <c r="CC27" s="101"/>
      <c r="CD27" s="101"/>
      <c r="CE27" s="68"/>
      <c r="CF27" s="101"/>
      <c r="CG27" s="101"/>
      <c r="CH27" s="101"/>
      <c r="CI27" s="101"/>
      <c r="CJ27" s="101"/>
      <c r="CK27" s="8"/>
      <c r="CL27" s="109"/>
      <c r="CM27" s="97"/>
      <c r="CN27" s="8"/>
      <c r="CO27" s="8"/>
      <c r="CP27" s="8"/>
      <c r="CQ27" s="8"/>
      <c r="CR27" s="8"/>
      <c r="CS27" s="446">
        <f t="shared" si="2"/>
        <v>0</v>
      </c>
      <c r="CT27" s="447"/>
    </row>
    <row r="28" spans="1:98" ht="15.5" thickTop="1" thickBot="1">
      <c r="A28" s="17">
        <v>23</v>
      </c>
      <c r="B28" s="7" t="str">
        <f>'S.O.'!B25</f>
        <v>Agencia de Protección Sanitaria de la Ciudad de México</v>
      </c>
      <c r="C28" s="9"/>
      <c r="D28" s="9"/>
      <c r="E28" s="9"/>
      <c r="F28" s="9"/>
      <c r="G28" s="9"/>
      <c r="H28" s="9"/>
      <c r="I28" s="9"/>
      <c r="J28" s="17">
        <f t="shared" si="3"/>
        <v>0</v>
      </c>
      <c r="K28" s="9"/>
      <c r="L28" s="9"/>
      <c r="M28" s="9"/>
      <c r="N28" s="9"/>
      <c r="O28" s="9"/>
      <c r="P28" s="9"/>
      <c r="Q28" s="9"/>
      <c r="R28" s="105"/>
      <c r="S28" s="103"/>
      <c r="T28" s="9"/>
      <c r="U28" s="9"/>
      <c r="V28" s="9"/>
      <c r="W28" s="9"/>
      <c r="X28" s="9"/>
      <c r="Y28" s="9"/>
      <c r="Z28" s="105"/>
      <c r="AA28" s="107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5"/>
      <c r="AM28" s="98">
        <f t="shared" si="0"/>
        <v>0</v>
      </c>
      <c r="AN28" s="8"/>
      <c r="AO28" s="8"/>
      <c r="AP28" s="8"/>
      <c r="AQ28" s="8"/>
      <c r="AR28" s="8"/>
      <c r="AS28" s="109"/>
      <c r="AT28" s="111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109"/>
      <c r="BF28" s="97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17">
        <f t="shared" si="1"/>
        <v>0</v>
      </c>
      <c r="BS28" s="119"/>
      <c r="BT28" s="101"/>
      <c r="BU28" s="101"/>
      <c r="BV28" s="101"/>
      <c r="BW28" s="68"/>
      <c r="BX28" s="101"/>
      <c r="BY28" s="101"/>
      <c r="BZ28" s="101"/>
      <c r="CA28" s="101"/>
      <c r="CB28" s="120"/>
      <c r="CC28" s="101"/>
      <c r="CD28" s="101"/>
      <c r="CE28" s="68"/>
      <c r="CF28" s="101"/>
      <c r="CG28" s="101"/>
      <c r="CH28" s="101"/>
      <c r="CI28" s="101"/>
      <c r="CJ28" s="101"/>
      <c r="CK28" s="8"/>
      <c r="CL28" s="109"/>
      <c r="CM28" s="97"/>
      <c r="CN28" s="8"/>
      <c r="CO28" s="8"/>
      <c r="CP28" s="8"/>
      <c r="CQ28" s="8"/>
      <c r="CR28" s="8"/>
      <c r="CS28" s="446">
        <f t="shared" si="2"/>
        <v>0</v>
      </c>
      <c r="CT28" s="447"/>
    </row>
    <row r="29" spans="1:98" ht="15.5" thickTop="1" thickBot="1">
      <c r="A29" s="17">
        <v>24</v>
      </c>
      <c r="B29" s="7" t="str">
        <f>'S.O.'!B26</f>
        <v>Agencia Digital de Innovación Pública de la Ciudad de México</v>
      </c>
      <c r="C29" s="9"/>
      <c r="D29" s="9"/>
      <c r="E29" s="9"/>
      <c r="F29" s="9"/>
      <c r="G29" s="9"/>
      <c r="H29" s="9"/>
      <c r="I29" s="9"/>
      <c r="J29" s="17">
        <f t="shared" si="3"/>
        <v>0</v>
      </c>
      <c r="K29" s="9"/>
      <c r="L29" s="9"/>
      <c r="M29" s="9"/>
      <c r="N29" s="9"/>
      <c r="O29" s="9"/>
      <c r="P29" s="9"/>
      <c r="Q29" s="9"/>
      <c r="R29" s="105"/>
      <c r="S29" s="103"/>
      <c r="T29" s="9"/>
      <c r="U29" s="9"/>
      <c r="V29" s="9"/>
      <c r="W29" s="9"/>
      <c r="X29" s="9"/>
      <c r="Y29" s="9"/>
      <c r="Z29" s="105"/>
      <c r="AA29" s="107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05"/>
      <c r="AM29" s="98">
        <f t="shared" si="0"/>
        <v>0</v>
      </c>
      <c r="AN29" s="8"/>
      <c r="AO29" s="8"/>
      <c r="AP29" s="8"/>
      <c r="AQ29" s="8"/>
      <c r="AR29" s="8"/>
      <c r="AS29" s="109"/>
      <c r="AT29" s="111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109"/>
      <c r="BF29" s="97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17">
        <f t="shared" si="1"/>
        <v>0</v>
      </c>
      <c r="BS29" s="119"/>
      <c r="BT29" s="101"/>
      <c r="BU29" s="101"/>
      <c r="BV29" s="101"/>
      <c r="BW29" s="68"/>
      <c r="BX29" s="101"/>
      <c r="BY29" s="101"/>
      <c r="BZ29" s="101"/>
      <c r="CA29" s="101"/>
      <c r="CB29" s="120"/>
      <c r="CC29" s="101"/>
      <c r="CD29" s="101"/>
      <c r="CE29" s="68"/>
      <c r="CF29" s="101"/>
      <c r="CG29" s="101"/>
      <c r="CH29" s="101"/>
      <c r="CI29" s="101"/>
      <c r="CJ29" s="101"/>
      <c r="CK29" s="8"/>
      <c r="CL29" s="109"/>
      <c r="CM29" s="97"/>
      <c r="CN29" s="8"/>
      <c r="CO29" s="8"/>
      <c r="CP29" s="8"/>
      <c r="CQ29" s="8"/>
      <c r="CR29" s="8"/>
      <c r="CS29" s="446">
        <f t="shared" si="2"/>
        <v>0</v>
      </c>
      <c r="CT29" s="447"/>
    </row>
    <row r="30" spans="1:98" ht="15.5" thickTop="1" thickBot="1">
      <c r="A30" s="17">
        <v>25</v>
      </c>
      <c r="B30" s="7" t="str">
        <f>'S.O.'!B27</f>
        <v>Autoridad del Centro Histórico</v>
      </c>
      <c r="C30" s="9"/>
      <c r="D30" s="9"/>
      <c r="E30" s="9"/>
      <c r="F30" s="9"/>
      <c r="G30" s="9"/>
      <c r="H30" s="9"/>
      <c r="I30" s="9"/>
      <c r="J30" s="17">
        <f t="shared" si="3"/>
        <v>0</v>
      </c>
      <c r="K30" s="9"/>
      <c r="L30" s="9"/>
      <c r="M30" s="9"/>
      <c r="N30" s="9"/>
      <c r="O30" s="9"/>
      <c r="P30" s="9"/>
      <c r="Q30" s="9"/>
      <c r="R30" s="105"/>
      <c r="S30" s="103"/>
      <c r="T30" s="9"/>
      <c r="U30" s="9"/>
      <c r="V30" s="9"/>
      <c r="W30" s="9"/>
      <c r="X30" s="9"/>
      <c r="Y30" s="9"/>
      <c r="Z30" s="105"/>
      <c r="AA30" s="107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05"/>
      <c r="AM30" s="98">
        <f t="shared" si="0"/>
        <v>0</v>
      </c>
      <c r="AN30" s="8"/>
      <c r="AO30" s="8"/>
      <c r="AP30" s="8"/>
      <c r="AQ30" s="8"/>
      <c r="AR30" s="8"/>
      <c r="AS30" s="109"/>
      <c r="AT30" s="111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109"/>
      <c r="BF30" s="97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17">
        <f t="shared" si="1"/>
        <v>0</v>
      </c>
      <c r="BS30" s="119"/>
      <c r="BT30" s="101"/>
      <c r="BU30" s="101"/>
      <c r="BV30" s="101"/>
      <c r="BW30" s="68"/>
      <c r="BX30" s="101"/>
      <c r="BY30" s="101"/>
      <c r="BZ30" s="101"/>
      <c r="CA30" s="101"/>
      <c r="CB30" s="120"/>
      <c r="CC30" s="101"/>
      <c r="CD30" s="101"/>
      <c r="CE30" s="68"/>
      <c r="CF30" s="101"/>
      <c r="CG30" s="101"/>
      <c r="CH30" s="101"/>
      <c r="CI30" s="101"/>
      <c r="CJ30" s="101"/>
      <c r="CK30" s="8"/>
      <c r="CL30" s="109"/>
      <c r="CM30" s="97"/>
      <c r="CN30" s="8"/>
      <c r="CO30" s="8"/>
      <c r="CP30" s="8"/>
      <c r="CQ30" s="8"/>
      <c r="CR30" s="8"/>
      <c r="CS30" s="446">
        <f t="shared" si="2"/>
        <v>0</v>
      </c>
      <c r="CT30" s="447"/>
    </row>
    <row r="31" spans="1:98" ht="15.5" thickTop="1" thickBot="1">
      <c r="A31" s="17">
        <v>26</v>
      </c>
      <c r="B31" s="7" t="str">
        <f>'S.O.'!B28</f>
        <v>Caja de Previsión de la Policía Auxiliar de la Ciudad de México</v>
      </c>
      <c r="C31" s="9"/>
      <c r="D31" s="9"/>
      <c r="E31" s="9"/>
      <c r="F31" s="9"/>
      <c r="G31" s="9"/>
      <c r="H31" s="9"/>
      <c r="I31" s="9"/>
      <c r="J31" s="17">
        <f t="shared" si="3"/>
        <v>0</v>
      </c>
      <c r="K31" s="9"/>
      <c r="L31" s="9"/>
      <c r="M31" s="9"/>
      <c r="N31" s="9"/>
      <c r="O31" s="9"/>
      <c r="P31" s="9"/>
      <c r="Q31" s="9"/>
      <c r="R31" s="105"/>
      <c r="S31" s="103"/>
      <c r="T31" s="9"/>
      <c r="U31" s="9"/>
      <c r="V31" s="9"/>
      <c r="W31" s="9"/>
      <c r="X31" s="9"/>
      <c r="Y31" s="9"/>
      <c r="Z31" s="105"/>
      <c r="AA31" s="107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5"/>
      <c r="AM31" s="98">
        <f t="shared" si="0"/>
        <v>0</v>
      </c>
      <c r="AN31" s="8"/>
      <c r="AO31" s="8"/>
      <c r="AP31" s="8"/>
      <c r="AQ31" s="8"/>
      <c r="AR31" s="8"/>
      <c r="AS31" s="109"/>
      <c r="AT31" s="111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109"/>
      <c r="BF31" s="97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17">
        <f t="shared" si="1"/>
        <v>0</v>
      </c>
      <c r="BS31" s="119"/>
      <c r="BT31" s="101"/>
      <c r="BU31" s="101"/>
      <c r="BV31" s="101"/>
      <c r="BW31" s="68"/>
      <c r="BX31" s="101"/>
      <c r="BY31" s="101"/>
      <c r="BZ31" s="101"/>
      <c r="CA31" s="101"/>
      <c r="CB31" s="120"/>
      <c r="CC31" s="101"/>
      <c r="CD31" s="101"/>
      <c r="CE31" s="68"/>
      <c r="CF31" s="101"/>
      <c r="CG31" s="101"/>
      <c r="CH31" s="101"/>
      <c r="CI31" s="101"/>
      <c r="CJ31" s="101"/>
      <c r="CK31" s="8"/>
      <c r="CL31" s="109"/>
      <c r="CM31" s="97"/>
      <c r="CN31" s="8"/>
      <c r="CO31" s="8"/>
      <c r="CP31" s="8"/>
      <c r="CQ31" s="8"/>
      <c r="CR31" s="8"/>
      <c r="CS31" s="446">
        <f t="shared" si="2"/>
        <v>0</v>
      </c>
      <c r="CT31" s="447"/>
    </row>
    <row r="32" spans="1:98" ht="15.5" thickTop="1" thickBot="1">
      <c r="A32" s="17">
        <v>27</v>
      </c>
      <c r="B32" s="7" t="str">
        <f>'S.O.'!B29</f>
        <v xml:space="preserve">Caja de Previsión de la Policía Preventiva de la Ciudad de México </v>
      </c>
      <c r="C32" s="9"/>
      <c r="D32" s="9"/>
      <c r="E32" s="9"/>
      <c r="F32" s="9"/>
      <c r="G32" s="9"/>
      <c r="H32" s="9"/>
      <c r="I32" s="9"/>
      <c r="J32" s="17">
        <f t="shared" si="3"/>
        <v>0</v>
      </c>
      <c r="K32" s="9"/>
      <c r="L32" s="9"/>
      <c r="M32" s="9"/>
      <c r="N32" s="9"/>
      <c r="O32" s="9"/>
      <c r="P32" s="9"/>
      <c r="Q32" s="9"/>
      <c r="R32" s="105"/>
      <c r="S32" s="103"/>
      <c r="T32" s="9"/>
      <c r="U32" s="9"/>
      <c r="V32" s="9"/>
      <c r="W32" s="9"/>
      <c r="X32" s="9"/>
      <c r="Y32" s="9"/>
      <c r="Z32" s="105"/>
      <c r="AA32" s="107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5"/>
      <c r="AM32" s="98">
        <f t="shared" si="0"/>
        <v>0</v>
      </c>
      <c r="AN32" s="8"/>
      <c r="AO32" s="8"/>
      <c r="AP32" s="8"/>
      <c r="AQ32" s="8"/>
      <c r="AR32" s="8"/>
      <c r="AS32" s="109"/>
      <c r="AT32" s="111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109"/>
      <c r="BF32" s="97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17">
        <f t="shared" si="1"/>
        <v>0</v>
      </c>
      <c r="BS32" s="119"/>
      <c r="BT32" s="101"/>
      <c r="BU32" s="101"/>
      <c r="BV32" s="101"/>
      <c r="BW32" s="68"/>
      <c r="BX32" s="101"/>
      <c r="BY32" s="101"/>
      <c r="BZ32" s="101"/>
      <c r="CA32" s="101"/>
      <c r="CB32" s="120"/>
      <c r="CC32" s="101"/>
      <c r="CD32" s="101"/>
      <c r="CE32" s="68"/>
      <c r="CF32" s="101"/>
      <c r="CG32" s="101"/>
      <c r="CH32" s="101"/>
      <c r="CI32" s="101"/>
      <c r="CJ32" s="101"/>
      <c r="CK32" s="8"/>
      <c r="CL32" s="109"/>
      <c r="CM32" s="97"/>
      <c r="CN32" s="8"/>
      <c r="CO32" s="8"/>
      <c r="CP32" s="8"/>
      <c r="CQ32" s="8"/>
      <c r="CR32" s="8"/>
      <c r="CS32" s="446">
        <f t="shared" si="2"/>
        <v>0</v>
      </c>
      <c r="CT32" s="447"/>
    </row>
    <row r="33" spans="1:98" ht="27" thickTop="1" thickBot="1">
      <c r="A33" s="17">
        <v>28</v>
      </c>
      <c r="B33" s="7" t="str">
        <f>'S.O.'!B30</f>
        <v>Caja de Previsión para Trabajadores a Lista de Raya del Gobierno de la Ciudad de México</v>
      </c>
      <c r="C33" s="9"/>
      <c r="D33" s="9"/>
      <c r="E33" s="9"/>
      <c r="F33" s="9"/>
      <c r="G33" s="9"/>
      <c r="H33" s="9"/>
      <c r="I33" s="9"/>
      <c r="J33" s="17">
        <f t="shared" si="3"/>
        <v>0</v>
      </c>
      <c r="K33" s="9"/>
      <c r="L33" s="9"/>
      <c r="M33" s="9"/>
      <c r="N33" s="9"/>
      <c r="O33" s="9"/>
      <c r="P33" s="9"/>
      <c r="Q33" s="9"/>
      <c r="R33" s="105"/>
      <c r="S33" s="103"/>
      <c r="T33" s="9"/>
      <c r="U33" s="9"/>
      <c r="V33" s="9"/>
      <c r="W33" s="9"/>
      <c r="X33" s="9"/>
      <c r="Y33" s="9"/>
      <c r="Z33" s="105"/>
      <c r="AA33" s="107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05"/>
      <c r="AM33" s="98">
        <f t="shared" si="0"/>
        <v>0</v>
      </c>
      <c r="AN33" s="8"/>
      <c r="AO33" s="8"/>
      <c r="AP33" s="8"/>
      <c r="AQ33" s="8"/>
      <c r="AR33" s="8"/>
      <c r="AS33" s="109"/>
      <c r="AT33" s="111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109"/>
      <c r="BF33" s="97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17">
        <f t="shared" si="1"/>
        <v>0</v>
      </c>
      <c r="BS33" s="119"/>
      <c r="BT33" s="101"/>
      <c r="BU33" s="101"/>
      <c r="BV33" s="101"/>
      <c r="BW33" s="68"/>
      <c r="BX33" s="101"/>
      <c r="BY33" s="101"/>
      <c r="BZ33" s="101"/>
      <c r="CA33" s="101"/>
      <c r="CB33" s="120"/>
      <c r="CC33" s="101"/>
      <c r="CD33" s="101"/>
      <c r="CE33" s="68"/>
      <c r="CF33" s="101"/>
      <c r="CG33" s="101"/>
      <c r="CH33" s="101"/>
      <c r="CI33" s="101"/>
      <c r="CJ33" s="101"/>
      <c r="CK33" s="8"/>
      <c r="CL33" s="109"/>
      <c r="CM33" s="97"/>
      <c r="CN33" s="8"/>
      <c r="CO33" s="8"/>
      <c r="CP33" s="8"/>
      <c r="CQ33" s="8"/>
      <c r="CR33" s="8"/>
      <c r="CS33" s="446">
        <f t="shared" si="2"/>
        <v>0</v>
      </c>
      <c r="CT33" s="447"/>
    </row>
    <row r="34" spans="1:98" ht="27" thickTop="1" thickBot="1">
      <c r="A34" s="17">
        <v>29</v>
      </c>
      <c r="B34" s="7" t="str">
        <f>'S.O.'!B31</f>
        <v>Centro de Comando, Control, Cómputo, Comunicaciones y Contacto Ciudadano de la Ciudad de México "C5"</v>
      </c>
      <c r="C34" s="9"/>
      <c r="D34" s="9"/>
      <c r="E34" s="9"/>
      <c r="F34" s="9"/>
      <c r="G34" s="9"/>
      <c r="H34" s="9"/>
      <c r="I34" s="9"/>
      <c r="J34" s="17">
        <f t="shared" si="3"/>
        <v>0</v>
      </c>
      <c r="K34" s="9"/>
      <c r="L34" s="9"/>
      <c r="M34" s="9"/>
      <c r="N34" s="9"/>
      <c r="O34" s="9"/>
      <c r="P34" s="9"/>
      <c r="Q34" s="9"/>
      <c r="R34" s="105"/>
      <c r="S34" s="103"/>
      <c r="T34" s="9"/>
      <c r="U34" s="9"/>
      <c r="V34" s="9"/>
      <c r="W34" s="9"/>
      <c r="X34" s="9"/>
      <c r="Y34" s="9"/>
      <c r="Z34" s="105"/>
      <c r="AA34" s="107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5"/>
      <c r="AM34" s="98">
        <f t="shared" si="0"/>
        <v>0</v>
      </c>
      <c r="AN34" s="8"/>
      <c r="AO34" s="8"/>
      <c r="AP34" s="8"/>
      <c r="AQ34" s="8"/>
      <c r="AR34" s="8"/>
      <c r="AS34" s="109"/>
      <c r="AT34" s="111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109"/>
      <c r="BF34" s="97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17">
        <f t="shared" si="1"/>
        <v>0</v>
      </c>
      <c r="BS34" s="119"/>
      <c r="BT34" s="101"/>
      <c r="BU34" s="101"/>
      <c r="BV34" s="101"/>
      <c r="BW34" s="68"/>
      <c r="BX34" s="101"/>
      <c r="BY34" s="101"/>
      <c r="BZ34" s="101"/>
      <c r="CA34" s="101"/>
      <c r="CB34" s="120"/>
      <c r="CC34" s="101"/>
      <c r="CD34" s="101"/>
      <c r="CE34" s="68"/>
      <c r="CF34" s="101"/>
      <c r="CG34" s="101"/>
      <c r="CH34" s="101"/>
      <c r="CI34" s="101"/>
      <c r="CJ34" s="101"/>
      <c r="CK34" s="8"/>
      <c r="CL34" s="109"/>
      <c r="CM34" s="97"/>
      <c r="CN34" s="8"/>
      <c r="CO34" s="8"/>
      <c r="CP34" s="8"/>
      <c r="CQ34" s="8"/>
      <c r="CR34" s="8"/>
      <c r="CS34" s="446">
        <f t="shared" si="2"/>
        <v>0</v>
      </c>
      <c r="CT34" s="447"/>
    </row>
    <row r="35" spans="1:98" ht="15.5" thickTop="1" thickBot="1">
      <c r="A35" s="17">
        <v>30</v>
      </c>
      <c r="B35" s="7" t="str">
        <f>'S.O.'!B32</f>
        <v>Comisión de Búsqueda de Personas de la Ciudad de México</v>
      </c>
      <c r="C35" s="9"/>
      <c r="D35" s="9"/>
      <c r="E35" s="9"/>
      <c r="F35" s="9"/>
      <c r="G35" s="9"/>
      <c r="H35" s="9"/>
      <c r="I35" s="9"/>
      <c r="J35" s="17">
        <f t="shared" si="3"/>
        <v>0</v>
      </c>
      <c r="K35" s="9"/>
      <c r="L35" s="9"/>
      <c r="M35" s="9"/>
      <c r="N35" s="9"/>
      <c r="O35" s="9"/>
      <c r="P35" s="9"/>
      <c r="Q35" s="9"/>
      <c r="R35" s="105"/>
      <c r="S35" s="103"/>
      <c r="T35" s="9"/>
      <c r="U35" s="9"/>
      <c r="V35" s="9"/>
      <c r="W35" s="9"/>
      <c r="X35" s="9"/>
      <c r="Y35" s="9"/>
      <c r="Z35" s="105"/>
      <c r="AA35" s="107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5"/>
      <c r="AM35" s="98">
        <f t="shared" si="0"/>
        <v>0</v>
      </c>
      <c r="AN35" s="8"/>
      <c r="AO35" s="8"/>
      <c r="AP35" s="8"/>
      <c r="AQ35" s="8"/>
      <c r="AR35" s="8"/>
      <c r="AS35" s="109"/>
      <c r="AT35" s="111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109"/>
      <c r="BF35" s="97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17">
        <f t="shared" si="1"/>
        <v>0</v>
      </c>
      <c r="BS35" s="119"/>
      <c r="BT35" s="101"/>
      <c r="BU35" s="101"/>
      <c r="BV35" s="101"/>
      <c r="BW35" s="68"/>
      <c r="BX35" s="101"/>
      <c r="BY35" s="101"/>
      <c r="BZ35" s="101"/>
      <c r="CA35" s="101"/>
      <c r="CB35" s="120"/>
      <c r="CC35" s="101"/>
      <c r="CD35" s="101"/>
      <c r="CE35" s="68"/>
      <c r="CF35" s="101"/>
      <c r="CG35" s="101"/>
      <c r="CH35" s="101"/>
      <c r="CI35" s="101"/>
      <c r="CJ35" s="101"/>
      <c r="CK35" s="8"/>
      <c r="CL35" s="109"/>
      <c r="CM35" s="97"/>
      <c r="CN35" s="8"/>
      <c r="CO35" s="8"/>
      <c r="CP35" s="8"/>
      <c r="CQ35" s="8"/>
      <c r="CR35" s="8"/>
      <c r="CS35" s="446">
        <f t="shared" si="2"/>
        <v>0</v>
      </c>
      <c r="CT35" s="447"/>
    </row>
    <row r="36" spans="1:98" ht="15.5" thickTop="1" thickBot="1">
      <c r="A36" s="17">
        <v>31</v>
      </c>
      <c r="B36" s="7" t="str">
        <f>'S.O.'!B33</f>
        <v>Comisión de Filmaciones de la Ciudad de México</v>
      </c>
      <c r="C36" s="9"/>
      <c r="D36" s="9"/>
      <c r="E36" s="9"/>
      <c r="F36" s="9"/>
      <c r="G36" s="9"/>
      <c r="H36" s="9"/>
      <c r="I36" s="9"/>
      <c r="J36" s="17">
        <f t="shared" si="3"/>
        <v>0</v>
      </c>
      <c r="K36" s="9"/>
      <c r="L36" s="9"/>
      <c r="M36" s="9"/>
      <c r="N36" s="9"/>
      <c r="O36" s="9"/>
      <c r="P36" s="9"/>
      <c r="Q36" s="9"/>
      <c r="R36" s="105"/>
      <c r="S36" s="103"/>
      <c r="T36" s="9"/>
      <c r="U36" s="9"/>
      <c r="V36" s="9"/>
      <c r="W36" s="9"/>
      <c r="X36" s="9"/>
      <c r="Y36" s="9"/>
      <c r="Z36" s="105"/>
      <c r="AA36" s="107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05"/>
      <c r="AM36" s="98">
        <f t="shared" si="0"/>
        <v>0</v>
      </c>
      <c r="AN36" s="8"/>
      <c r="AO36" s="8"/>
      <c r="AP36" s="8"/>
      <c r="AQ36" s="8"/>
      <c r="AR36" s="8"/>
      <c r="AS36" s="109"/>
      <c r="AT36" s="111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109"/>
      <c r="BF36" s="97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17">
        <f t="shared" si="1"/>
        <v>0</v>
      </c>
      <c r="BS36" s="119"/>
      <c r="BT36" s="101"/>
      <c r="BU36" s="101"/>
      <c r="BV36" s="101"/>
      <c r="BW36" s="68"/>
      <c r="BX36" s="101"/>
      <c r="BY36" s="101"/>
      <c r="BZ36" s="101"/>
      <c r="CA36" s="101"/>
      <c r="CB36" s="120"/>
      <c r="CC36" s="101"/>
      <c r="CD36" s="101"/>
      <c r="CE36" s="68"/>
      <c r="CF36" s="101"/>
      <c r="CG36" s="101"/>
      <c r="CH36" s="101"/>
      <c r="CI36" s="101"/>
      <c r="CJ36" s="101"/>
      <c r="CK36" s="8"/>
      <c r="CL36" s="109"/>
      <c r="CM36" s="97"/>
      <c r="CN36" s="8"/>
      <c r="CO36" s="8"/>
      <c r="CP36" s="8"/>
      <c r="CQ36" s="8"/>
      <c r="CR36" s="8"/>
      <c r="CS36" s="446">
        <f t="shared" si="2"/>
        <v>0</v>
      </c>
      <c r="CT36" s="447"/>
    </row>
    <row r="37" spans="1:98" ht="15.5" thickTop="1" thickBot="1">
      <c r="A37" s="17">
        <v>32</v>
      </c>
      <c r="B37" s="7" t="str">
        <f>'S.O.'!B34</f>
        <v>Comisión Ejecutiva de Atención a Víctimas de la Ciudad de México.</v>
      </c>
      <c r="C37" s="9"/>
      <c r="D37" s="9"/>
      <c r="E37" s="9"/>
      <c r="F37" s="9"/>
      <c r="G37" s="9"/>
      <c r="H37" s="9"/>
      <c r="I37" s="9">
        <v>1</v>
      </c>
      <c r="J37" s="17">
        <f t="shared" si="3"/>
        <v>1</v>
      </c>
      <c r="K37" s="9"/>
      <c r="L37" s="9"/>
      <c r="M37" s="9"/>
      <c r="N37" s="9"/>
      <c r="O37" s="9"/>
      <c r="P37" s="9"/>
      <c r="Q37" s="9"/>
      <c r="R37" s="105"/>
      <c r="S37" s="103"/>
      <c r="T37" s="9"/>
      <c r="U37" s="9"/>
      <c r="V37" s="9"/>
      <c r="W37" s="9"/>
      <c r="X37" s="9"/>
      <c r="Y37" s="9"/>
      <c r="Z37" s="105"/>
      <c r="AA37" s="107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05"/>
      <c r="AM37" s="98">
        <f t="shared" si="0"/>
        <v>0</v>
      </c>
      <c r="AN37" s="8"/>
      <c r="AO37" s="8"/>
      <c r="AP37" s="8"/>
      <c r="AQ37" s="8"/>
      <c r="AR37" s="8"/>
      <c r="AS37" s="109"/>
      <c r="AT37" s="111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109"/>
      <c r="BF37" s="97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17">
        <f t="shared" si="1"/>
        <v>0</v>
      </c>
      <c r="BS37" s="119"/>
      <c r="BT37" s="101"/>
      <c r="BU37" s="101"/>
      <c r="BV37" s="101"/>
      <c r="BW37" s="68"/>
      <c r="BX37" s="101"/>
      <c r="BY37" s="101"/>
      <c r="BZ37" s="101"/>
      <c r="CA37" s="101"/>
      <c r="CB37" s="120"/>
      <c r="CC37" s="101"/>
      <c r="CD37" s="101"/>
      <c r="CE37" s="68"/>
      <c r="CF37" s="101"/>
      <c r="CG37" s="101"/>
      <c r="CH37" s="101"/>
      <c r="CI37" s="101"/>
      <c r="CJ37" s="101"/>
      <c r="CK37" s="8"/>
      <c r="CL37" s="109"/>
      <c r="CM37" s="97"/>
      <c r="CN37" s="8"/>
      <c r="CO37" s="8"/>
      <c r="CP37" s="8"/>
      <c r="CQ37" s="8"/>
      <c r="CR37" s="8"/>
      <c r="CS37" s="446">
        <f t="shared" si="2"/>
        <v>0</v>
      </c>
      <c r="CT37" s="447"/>
    </row>
    <row r="38" spans="1:98" ht="15.5" thickTop="1" thickBot="1">
      <c r="A38" s="17">
        <v>33</v>
      </c>
      <c r="B38" s="7" t="str">
        <f>'S.O.'!B35</f>
        <v>Consejo Económico y Social de la Ciudad de México</v>
      </c>
      <c r="C38" s="9"/>
      <c r="D38" s="9"/>
      <c r="E38" s="9"/>
      <c r="F38" s="9"/>
      <c r="G38" s="9"/>
      <c r="H38" s="9"/>
      <c r="I38" s="9"/>
      <c r="J38" s="17">
        <f t="shared" ref="J38:J69" si="4">SUM(C38:I38)</f>
        <v>0</v>
      </c>
      <c r="K38" s="9"/>
      <c r="L38" s="9"/>
      <c r="M38" s="9"/>
      <c r="N38" s="9"/>
      <c r="O38" s="9"/>
      <c r="P38" s="9"/>
      <c r="Q38" s="9"/>
      <c r="R38" s="105"/>
      <c r="S38" s="103"/>
      <c r="T38" s="9"/>
      <c r="U38" s="9"/>
      <c r="V38" s="9"/>
      <c r="W38" s="9"/>
      <c r="X38" s="9"/>
      <c r="Y38" s="9"/>
      <c r="Z38" s="105"/>
      <c r="AA38" s="107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05"/>
      <c r="AM38" s="98">
        <f t="shared" ref="AM38:AM69" si="5">SUM(K38:AL38)</f>
        <v>0</v>
      </c>
      <c r="AN38" s="8"/>
      <c r="AO38" s="8"/>
      <c r="AP38" s="8"/>
      <c r="AQ38" s="8"/>
      <c r="AR38" s="8"/>
      <c r="AS38" s="109"/>
      <c r="AT38" s="111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109"/>
      <c r="BF38" s="97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17">
        <f t="shared" ref="BR38:BR69" si="6">SUM(AN38:BQ38)</f>
        <v>0</v>
      </c>
      <c r="BS38" s="119"/>
      <c r="BT38" s="101"/>
      <c r="BU38" s="101"/>
      <c r="BV38" s="101"/>
      <c r="BW38" s="68"/>
      <c r="BX38" s="101"/>
      <c r="BY38" s="101"/>
      <c r="BZ38" s="101"/>
      <c r="CA38" s="101"/>
      <c r="CB38" s="120"/>
      <c r="CC38" s="101"/>
      <c r="CD38" s="101"/>
      <c r="CE38" s="68"/>
      <c r="CF38" s="101"/>
      <c r="CG38" s="101"/>
      <c r="CH38" s="101"/>
      <c r="CI38" s="101"/>
      <c r="CJ38" s="101"/>
      <c r="CK38" s="8"/>
      <c r="CL38" s="109"/>
      <c r="CM38" s="97"/>
      <c r="CN38" s="8"/>
      <c r="CO38" s="8"/>
      <c r="CP38" s="8"/>
      <c r="CQ38" s="8"/>
      <c r="CR38" s="8"/>
      <c r="CS38" s="446">
        <f t="shared" ref="CS38:CS69" si="7">SUM(BS38:CR38)</f>
        <v>0</v>
      </c>
      <c r="CT38" s="447"/>
    </row>
    <row r="39" spans="1:98" ht="27" thickTop="1" thickBot="1">
      <c r="A39" s="17">
        <v>34</v>
      </c>
      <c r="B39" s="7" t="str">
        <f>'S.O.'!B36</f>
        <v>Consejo para Prevenir y Eliminar la Discriminación en la Ciudad de México</v>
      </c>
      <c r="C39" s="9"/>
      <c r="D39" s="9"/>
      <c r="E39" s="9"/>
      <c r="F39" s="9"/>
      <c r="G39" s="9"/>
      <c r="H39" s="9"/>
      <c r="I39" s="9"/>
      <c r="J39" s="17">
        <f t="shared" si="4"/>
        <v>0</v>
      </c>
      <c r="K39" s="9"/>
      <c r="L39" s="9"/>
      <c r="M39" s="9"/>
      <c r="N39" s="9"/>
      <c r="O39" s="9"/>
      <c r="P39" s="9"/>
      <c r="Q39" s="9"/>
      <c r="R39" s="105"/>
      <c r="S39" s="103"/>
      <c r="T39" s="9"/>
      <c r="U39" s="9"/>
      <c r="V39" s="9"/>
      <c r="W39" s="9"/>
      <c r="X39" s="9"/>
      <c r="Y39" s="9"/>
      <c r="Z39" s="105"/>
      <c r="AA39" s="107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05"/>
      <c r="AM39" s="98">
        <f t="shared" si="5"/>
        <v>0</v>
      </c>
      <c r="AN39" s="8"/>
      <c r="AO39" s="8"/>
      <c r="AP39" s="8"/>
      <c r="AQ39" s="8"/>
      <c r="AR39" s="8"/>
      <c r="AS39" s="109"/>
      <c r="AT39" s="111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109"/>
      <c r="BF39" s="97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17">
        <f t="shared" si="6"/>
        <v>0</v>
      </c>
      <c r="BS39" s="119"/>
      <c r="BT39" s="101"/>
      <c r="BU39" s="101"/>
      <c r="BV39" s="101"/>
      <c r="BW39" s="68"/>
      <c r="BX39" s="101"/>
      <c r="BY39" s="101"/>
      <c r="BZ39" s="101"/>
      <c r="CA39" s="101"/>
      <c r="CB39" s="120"/>
      <c r="CC39" s="101"/>
      <c r="CD39" s="101"/>
      <c r="CE39" s="68"/>
      <c r="CF39" s="101"/>
      <c r="CG39" s="101"/>
      <c r="CH39" s="101"/>
      <c r="CI39" s="101"/>
      <c r="CJ39" s="101"/>
      <c r="CK39" s="8"/>
      <c r="CL39" s="109"/>
      <c r="CM39" s="97"/>
      <c r="CN39" s="8"/>
      <c r="CO39" s="8"/>
      <c r="CP39" s="8"/>
      <c r="CQ39" s="8"/>
      <c r="CR39" s="8"/>
      <c r="CS39" s="446">
        <f t="shared" si="7"/>
        <v>0</v>
      </c>
      <c r="CT39" s="447"/>
    </row>
    <row r="40" spans="1:98" ht="15.5" thickTop="1" thickBot="1">
      <c r="A40" s="17">
        <v>35</v>
      </c>
      <c r="B40" s="7" t="str">
        <f>'S.O.'!B37</f>
        <v>Corporación Mexicana de Impresión, S.A. de C.V.</v>
      </c>
      <c r="C40" s="9"/>
      <c r="D40" s="9"/>
      <c r="E40" s="9"/>
      <c r="F40" s="9">
        <v>2</v>
      </c>
      <c r="G40" s="9"/>
      <c r="H40" s="9"/>
      <c r="I40" s="9"/>
      <c r="J40" s="17">
        <f t="shared" si="4"/>
        <v>2</v>
      </c>
      <c r="K40" s="9"/>
      <c r="L40" s="9"/>
      <c r="M40" s="9"/>
      <c r="N40" s="9"/>
      <c r="O40" s="9"/>
      <c r="P40" s="9"/>
      <c r="Q40" s="9"/>
      <c r="R40" s="105"/>
      <c r="S40" s="103"/>
      <c r="T40" s="9"/>
      <c r="U40" s="9"/>
      <c r="V40" s="9"/>
      <c r="W40" s="9"/>
      <c r="X40" s="9"/>
      <c r="Y40" s="9"/>
      <c r="Z40" s="105"/>
      <c r="AA40" s="107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5"/>
      <c r="AM40" s="98">
        <f t="shared" si="5"/>
        <v>0</v>
      </c>
      <c r="AN40" s="8"/>
      <c r="AO40" s="8"/>
      <c r="AP40" s="8"/>
      <c r="AQ40" s="8"/>
      <c r="AR40" s="8"/>
      <c r="AS40" s="109"/>
      <c r="AT40" s="111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109"/>
      <c r="BF40" s="97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17">
        <f t="shared" si="6"/>
        <v>0</v>
      </c>
      <c r="BS40" s="119"/>
      <c r="BT40" s="101"/>
      <c r="BU40" s="101"/>
      <c r="BV40" s="101"/>
      <c r="BW40" s="68"/>
      <c r="BX40" s="101"/>
      <c r="BY40" s="101"/>
      <c r="BZ40" s="101"/>
      <c r="CA40" s="101"/>
      <c r="CB40" s="120"/>
      <c r="CC40" s="101"/>
      <c r="CD40" s="101"/>
      <c r="CE40" s="68"/>
      <c r="CF40" s="101"/>
      <c r="CG40" s="101"/>
      <c r="CH40" s="101"/>
      <c r="CI40" s="101"/>
      <c r="CJ40" s="101"/>
      <c r="CK40" s="8"/>
      <c r="CL40" s="109"/>
      <c r="CM40" s="97"/>
      <c r="CN40" s="8"/>
      <c r="CO40" s="8"/>
      <c r="CP40" s="8"/>
      <c r="CQ40" s="8"/>
      <c r="CR40" s="8"/>
      <c r="CS40" s="446">
        <f t="shared" si="7"/>
        <v>0</v>
      </c>
      <c r="CT40" s="447"/>
    </row>
    <row r="41" spans="1:98" ht="15.5" thickTop="1" thickBot="1">
      <c r="A41" s="17">
        <v>36</v>
      </c>
      <c r="B41" s="7" t="str">
        <f>'S.O.'!B38</f>
        <v>Escuela de Administración Pública de la Ciudad de México.</v>
      </c>
      <c r="C41" s="9"/>
      <c r="D41" s="9"/>
      <c r="E41" s="9"/>
      <c r="F41" s="9"/>
      <c r="G41" s="9"/>
      <c r="H41" s="9"/>
      <c r="I41" s="9"/>
      <c r="J41" s="17">
        <f t="shared" si="4"/>
        <v>0</v>
      </c>
      <c r="K41" s="9"/>
      <c r="L41" s="9"/>
      <c r="M41" s="9"/>
      <c r="N41" s="9"/>
      <c r="O41" s="9"/>
      <c r="P41" s="9"/>
      <c r="Q41" s="9"/>
      <c r="R41" s="105"/>
      <c r="S41" s="103"/>
      <c r="T41" s="9"/>
      <c r="U41" s="9"/>
      <c r="V41" s="9"/>
      <c r="W41" s="9"/>
      <c r="X41" s="9"/>
      <c r="Y41" s="9"/>
      <c r="Z41" s="105"/>
      <c r="AA41" s="107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5"/>
      <c r="AM41" s="98">
        <f t="shared" si="5"/>
        <v>0</v>
      </c>
      <c r="AN41" s="8"/>
      <c r="AO41" s="8"/>
      <c r="AP41" s="8"/>
      <c r="AQ41" s="8"/>
      <c r="AR41" s="8"/>
      <c r="AS41" s="109"/>
      <c r="AT41" s="111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109"/>
      <c r="BF41" s="97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17">
        <f t="shared" si="6"/>
        <v>0</v>
      </c>
      <c r="BS41" s="119"/>
      <c r="BT41" s="101"/>
      <c r="BU41" s="101"/>
      <c r="BV41" s="101"/>
      <c r="BW41" s="68"/>
      <c r="BX41" s="101"/>
      <c r="BY41" s="101"/>
      <c r="BZ41" s="101"/>
      <c r="CA41" s="101"/>
      <c r="CB41" s="120"/>
      <c r="CC41" s="101"/>
      <c r="CD41" s="101"/>
      <c r="CE41" s="68"/>
      <c r="CF41" s="101"/>
      <c r="CG41" s="101"/>
      <c r="CH41" s="101"/>
      <c r="CI41" s="101"/>
      <c r="CJ41" s="101"/>
      <c r="CK41" s="8"/>
      <c r="CL41" s="109"/>
      <c r="CM41" s="97"/>
      <c r="CN41" s="8"/>
      <c r="CO41" s="8"/>
      <c r="CP41" s="8"/>
      <c r="CQ41" s="8"/>
      <c r="CR41" s="8"/>
      <c r="CS41" s="446">
        <f t="shared" si="7"/>
        <v>0</v>
      </c>
      <c r="CT41" s="447"/>
    </row>
    <row r="42" spans="1:98" ht="15.5" thickTop="1" thickBot="1">
      <c r="A42" s="17">
        <v>37</v>
      </c>
      <c r="B42" s="7" t="str">
        <f>'S.O.'!B39</f>
        <v>Heroico Cuerpo de Bomberos de la Ciudad de México.</v>
      </c>
      <c r="C42" s="9"/>
      <c r="D42" s="9"/>
      <c r="E42" s="9"/>
      <c r="F42" s="9"/>
      <c r="G42" s="9"/>
      <c r="H42" s="9"/>
      <c r="I42" s="9"/>
      <c r="J42" s="17">
        <f t="shared" si="4"/>
        <v>0</v>
      </c>
      <c r="K42" s="9"/>
      <c r="L42" s="9"/>
      <c r="M42" s="9"/>
      <c r="N42" s="9"/>
      <c r="O42" s="9"/>
      <c r="P42" s="9"/>
      <c r="Q42" s="9"/>
      <c r="R42" s="105"/>
      <c r="S42" s="103"/>
      <c r="T42" s="9"/>
      <c r="U42" s="9"/>
      <c r="V42" s="9"/>
      <c r="W42" s="9"/>
      <c r="X42" s="9"/>
      <c r="Y42" s="9"/>
      <c r="Z42" s="105"/>
      <c r="AA42" s="107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5"/>
      <c r="AM42" s="98">
        <f t="shared" si="5"/>
        <v>0</v>
      </c>
      <c r="AN42" s="8"/>
      <c r="AO42" s="8"/>
      <c r="AP42" s="8"/>
      <c r="AQ42" s="8"/>
      <c r="AR42" s="8"/>
      <c r="AS42" s="109"/>
      <c r="AT42" s="111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109"/>
      <c r="BF42" s="97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17">
        <f t="shared" si="6"/>
        <v>0</v>
      </c>
      <c r="BS42" s="119"/>
      <c r="BT42" s="101"/>
      <c r="BU42" s="101"/>
      <c r="BV42" s="101"/>
      <c r="BW42" s="68"/>
      <c r="BX42" s="101"/>
      <c r="BY42" s="101"/>
      <c r="BZ42" s="101"/>
      <c r="CA42" s="101"/>
      <c r="CB42" s="120"/>
      <c r="CC42" s="101"/>
      <c r="CD42" s="101"/>
      <c r="CE42" s="68"/>
      <c r="CF42" s="101"/>
      <c r="CG42" s="101"/>
      <c r="CH42" s="101"/>
      <c r="CI42" s="101"/>
      <c r="CJ42" s="101"/>
      <c r="CK42" s="8"/>
      <c r="CL42" s="109"/>
      <c r="CM42" s="97"/>
      <c r="CN42" s="8"/>
      <c r="CO42" s="8"/>
      <c r="CP42" s="8"/>
      <c r="CQ42" s="8"/>
      <c r="CR42" s="8"/>
      <c r="CS42" s="446">
        <f t="shared" si="7"/>
        <v>0</v>
      </c>
      <c r="CT42" s="447"/>
    </row>
    <row r="43" spans="1:98" ht="27" thickTop="1" thickBot="1">
      <c r="A43" s="17">
        <v>38</v>
      </c>
      <c r="B43" s="7" t="str">
        <f>'S.O.'!B40</f>
        <v>Instancia Ejecutora del Sistema Integral de Derechos Humanos de la Ciudad de México</v>
      </c>
      <c r="C43" s="9"/>
      <c r="D43" s="9"/>
      <c r="E43" s="9"/>
      <c r="F43" s="9"/>
      <c r="G43" s="9"/>
      <c r="H43" s="9"/>
      <c r="I43" s="9"/>
      <c r="J43" s="17">
        <f t="shared" si="4"/>
        <v>0</v>
      </c>
      <c r="K43" s="9"/>
      <c r="L43" s="9"/>
      <c r="M43" s="9"/>
      <c r="N43" s="9"/>
      <c r="O43" s="9"/>
      <c r="P43" s="9"/>
      <c r="Q43" s="9"/>
      <c r="R43" s="105"/>
      <c r="S43" s="103"/>
      <c r="T43" s="9"/>
      <c r="U43" s="9"/>
      <c r="V43" s="9"/>
      <c r="W43" s="9"/>
      <c r="X43" s="9"/>
      <c r="Y43" s="9"/>
      <c r="Z43" s="105"/>
      <c r="AA43" s="107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5"/>
      <c r="AM43" s="98">
        <f t="shared" si="5"/>
        <v>0</v>
      </c>
      <c r="AN43" s="8"/>
      <c r="AO43" s="8"/>
      <c r="AP43" s="8"/>
      <c r="AQ43" s="8"/>
      <c r="AR43" s="8"/>
      <c r="AS43" s="109"/>
      <c r="AT43" s="111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109"/>
      <c r="BF43" s="97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17">
        <f t="shared" si="6"/>
        <v>0</v>
      </c>
      <c r="BS43" s="119"/>
      <c r="BT43" s="101"/>
      <c r="BU43" s="101"/>
      <c r="BV43" s="101"/>
      <c r="BW43" s="68"/>
      <c r="BX43" s="101"/>
      <c r="BY43" s="101"/>
      <c r="BZ43" s="101"/>
      <c r="CA43" s="101"/>
      <c r="CB43" s="120"/>
      <c r="CC43" s="101"/>
      <c r="CD43" s="101"/>
      <c r="CE43" s="68"/>
      <c r="CF43" s="101"/>
      <c r="CG43" s="101"/>
      <c r="CH43" s="101"/>
      <c r="CI43" s="101"/>
      <c r="CJ43" s="101"/>
      <c r="CK43" s="8"/>
      <c r="CL43" s="109"/>
      <c r="CM43" s="97"/>
      <c r="CN43" s="8"/>
      <c r="CO43" s="8"/>
      <c r="CP43" s="8"/>
      <c r="CQ43" s="8"/>
      <c r="CR43" s="8"/>
      <c r="CS43" s="446">
        <f t="shared" si="7"/>
        <v>0</v>
      </c>
      <c r="CT43" s="447"/>
    </row>
    <row r="44" spans="1:98" ht="15.5" thickTop="1" thickBot="1">
      <c r="A44" s="17">
        <v>39</v>
      </c>
      <c r="B44" s="7" t="str">
        <f>'S.O.'!B41</f>
        <v>Instituto de Capacitación para el Trabajo de la Ciudad de México.</v>
      </c>
      <c r="C44" s="9"/>
      <c r="D44" s="9"/>
      <c r="E44" s="9"/>
      <c r="F44" s="9"/>
      <c r="G44" s="9"/>
      <c r="H44" s="9"/>
      <c r="I44" s="9"/>
      <c r="J44" s="17">
        <f t="shared" si="4"/>
        <v>0</v>
      </c>
      <c r="K44" s="9"/>
      <c r="L44" s="9"/>
      <c r="M44" s="9"/>
      <c r="N44" s="9"/>
      <c r="O44" s="9"/>
      <c r="P44" s="9"/>
      <c r="Q44" s="9"/>
      <c r="R44" s="105"/>
      <c r="S44" s="103"/>
      <c r="T44" s="9"/>
      <c r="U44" s="9"/>
      <c r="V44" s="9"/>
      <c r="W44" s="9"/>
      <c r="X44" s="9"/>
      <c r="Y44" s="9"/>
      <c r="Z44" s="105"/>
      <c r="AA44" s="107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5"/>
      <c r="AM44" s="98">
        <f t="shared" si="5"/>
        <v>0</v>
      </c>
      <c r="AN44" s="8"/>
      <c r="AO44" s="8"/>
      <c r="AP44" s="8"/>
      <c r="AQ44" s="8"/>
      <c r="AR44" s="8"/>
      <c r="AS44" s="109"/>
      <c r="AT44" s="111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109"/>
      <c r="BF44" s="97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17">
        <f t="shared" si="6"/>
        <v>0</v>
      </c>
      <c r="BS44" s="119"/>
      <c r="BT44" s="101"/>
      <c r="BU44" s="101"/>
      <c r="BV44" s="101"/>
      <c r="BW44" s="68"/>
      <c r="BX44" s="101"/>
      <c r="BY44" s="101"/>
      <c r="BZ44" s="101"/>
      <c r="CA44" s="101"/>
      <c r="CB44" s="120"/>
      <c r="CC44" s="101"/>
      <c r="CD44" s="101"/>
      <c r="CE44" s="68"/>
      <c r="CF44" s="101"/>
      <c r="CG44" s="101"/>
      <c r="CH44" s="101"/>
      <c r="CI44" s="101"/>
      <c r="CJ44" s="101"/>
      <c r="CK44" s="8"/>
      <c r="CL44" s="109"/>
      <c r="CM44" s="97"/>
      <c r="CN44" s="8"/>
      <c r="CO44" s="8"/>
      <c r="CP44" s="8"/>
      <c r="CQ44" s="8"/>
      <c r="CR44" s="8"/>
      <c r="CS44" s="446">
        <f t="shared" si="7"/>
        <v>0</v>
      </c>
      <c r="CT44" s="447"/>
    </row>
    <row r="45" spans="1:98" ht="15.5" thickTop="1" thickBot="1">
      <c r="A45" s="17">
        <v>40</v>
      </c>
      <c r="B45" s="7" t="str">
        <f>'S.O.'!B42</f>
        <v>Instituto de Educación Media Superior de la Ciudad de México.</v>
      </c>
      <c r="C45" s="9"/>
      <c r="D45" s="9"/>
      <c r="E45" s="9">
        <v>1</v>
      </c>
      <c r="F45" s="9"/>
      <c r="G45" s="9"/>
      <c r="H45" s="9"/>
      <c r="I45" s="9"/>
      <c r="J45" s="17">
        <f t="shared" si="4"/>
        <v>1</v>
      </c>
      <c r="K45" s="9"/>
      <c r="L45" s="9"/>
      <c r="M45" s="9"/>
      <c r="N45" s="9"/>
      <c r="O45" s="9"/>
      <c r="P45" s="9"/>
      <c r="Q45" s="9"/>
      <c r="R45" s="105"/>
      <c r="S45" s="103"/>
      <c r="T45" s="9"/>
      <c r="U45" s="9"/>
      <c r="V45" s="9"/>
      <c r="W45" s="9"/>
      <c r="X45" s="9"/>
      <c r="Y45" s="9"/>
      <c r="Z45" s="105"/>
      <c r="AA45" s="107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05"/>
      <c r="AM45" s="98">
        <f t="shared" si="5"/>
        <v>0</v>
      </c>
      <c r="AN45" s="8"/>
      <c r="AO45" s="8"/>
      <c r="AP45" s="8"/>
      <c r="AQ45" s="8"/>
      <c r="AR45" s="8"/>
      <c r="AS45" s="109"/>
      <c r="AT45" s="111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109"/>
      <c r="BF45" s="97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17">
        <f t="shared" si="6"/>
        <v>0</v>
      </c>
      <c r="BS45" s="119"/>
      <c r="BT45" s="101"/>
      <c r="BU45" s="101"/>
      <c r="BV45" s="101"/>
      <c r="BW45" s="68"/>
      <c r="BX45" s="101"/>
      <c r="BY45" s="101"/>
      <c r="BZ45" s="101"/>
      <c r="CA45" s="101"/>
      <c r="CB45" s="120"/>
      <c r="CC45" s="101"/>
      <c r="CD45" s="101"/>
      <c r="CE45" s="68"/>
      <c r="CF45" s="101"/>
      <c r="CG45" s="101"/>
      <c r="CH45" s="101"/>
      <c r="CI45" s="101"/>
      <c r="CJ45" s="101"/>
      <c r="CK45" s="8"/>
      <c r="CL45" s="109"/>
      <c r="CM45" s="97"/>
      <c r="CN45" s="8"/>
      <c r="CO45" s="8"/>
      <c r="CP45" s="8"/>
      <c r="CQ45" s="8"/>
      <c r="CR45" s="8"/>
      <c r="CS45" s="446">
        <f t="shared" si="7"/>
        <v>0</v>
      </c>
      <c r="CT45" s="447"/>
    </row>
    <row r="46" spans="1:98" ht="27" thickTop="1" thickBot="1">
      <c r="A46" s="17">
        <v>41</v>
      </c>
      <c r="B46" s="7" t="str">
        <f>'S.O.'!B43</f>
        <v xml:space="preserve">Instituto de Estudios Superiores de la Ciudad de México “Rosario Castellanos” </v>
      </c>
      <c r="C46" s="9"/>
      <c r="D46" s="9"/>
      <c r="E46" s="9"/>
      <c r="F46" s="9"/>
      <c r="G46" s="9"/>
      <c r="H46" s="9">
        <v>1</v>
      </c>
      <c r="I46" s="9"/>
      <c r="J46" s="17">
        <f t="shared" si="4"/>
        <v>1</v>
      </c>
      <c r="K46" s="9"/>
      <c r="L46" s="9"/>
      <c r="M46" s="9"/>
      <c r="N46" s="9"/>
      <c r="O46" s="9"/>
      <c r="P46" s="9"/>
      <c r="Q46" s="9"/>
      <c r="R46" s="105"/>
      <c r="S46" s="103"/>
      <c r="T46" s="9"/>
      <c r="U46" s="9"/>
      <c r="V46" s="9"/>
      <c r="W46" s="9"/>
      <c r="X46" s="9"/>
      <c r="Y46" s="9"/>
      <c r="Z46" s="105"/>
      <c r="AA46" s="107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05"/>
      <c r="AM46" s="98">
        <f t="shared" si="5"/>
        <v>0</v>
      </c>
      <c r="AN46" s="8"/>
      <c r="AO46" s="8"/>
      <c r="AP46" s="8"/>
      <c r="AQ46" s="8"/>
      <c r="AR46" s="8"/>
      <c r="AS46" s="109"/>
      <c r="AT46" s="111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109"/>
      <c r="BF46" s="97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17">
        <f t="shared" si="6"/>
        <v>0</v>
      </c>
      <c r="BS46" s="119"/>
      <c r="BT46" s="101"/>
      <c r="BU46" s="101"/>
      <c r="BV46" s="101"/>
      <c r="BW46" s="68"/>
      <c r="BX46" s="101"/>
      <c r="BY46" s="101"/>
      <c r="BZ46" s="101"/>
      <c r="CA46" s="101"/>
      <c r="CB46" s="120"/>
      <c r="CC46" s="101"/>
      <c r="CD46" s="101"/>
      <c r="CE46" s="68"/>
      <c r="CF46" s="101"/>
      <c r="CG46" s="101"/>
      <c r="CH46" s="101"/>
      <c r="CI46" s="101"/>
      <c r="CJ46" s="101"/>
      <c r="CK46" s="8"/>
      <c r="CL46" s="109"/>
      <c r="CM46" s="97"/>
      <c r="CN46" s="8"/>
      <c r="CO46" s="8"/>
      <c r="CP46" s="8"/>
      <c r="CQ46" s="8"/>
      <c r="CR46" s="8"/>
      <c r="CS46" s="446">
        <f t="shared" si="7"/>
        <v>0</v>
      </c>
      <c r="CT46" s="447"/>
    </row>
    <row r="47" spans="1:98" ht="15.5" thickTop="1" thickBot="1">
      <c r="A47" s="17">
        <v>42</v>
      </c>
      <c r="B47" s="7" t="str">
        <f>'S.O.'!B44</f>
        <v>Instituto de Formación Profesional y Estudios Superiores.</v>
      </c>
      <c r="C47" s="9"/>
      <c r="D47" s="9"/>
      <c r="E47" s="9"/>
      <c r="F47" s="9"/>
      <c r="G47" s="9"/>
      <c r="H47" s="9"/>
      <c r="I47" s="9"/>
      <c r="J47" s="17">
        <f t="shared" si="4"/>
        <v>0</v>
      </c>
      <c r="K47" s="9"/>
      <c r="L47" s="9"/>
      <c r="M47" s="9"/>
      <c r="N47" s="9"/>
      <c r="O47" s="9"/>
      <c r="P47" s="9"/>
      <c r="Q47" s="9"/>
      <c r="R47" s="105"/>
      <c r="S47" s="103"/>
      <c r="T47" s="9"/>
      <c r="U47" s="9"/>
      <c r="V47" s="9"/>
      <c r="W47" s="9"/>
      <c r="X47" s="9"/>
      <c r="Y47" s="9"/>
      <c r="Z47" s="105"/>
      <c r="AA47" s="107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5"/>
      <c r="AM47" s="98">
        <f t="shared" si="5"/>
        <v>0</v>
      </c>
      <c r="AN47" s="8"/>
      <c r="AO47" s="8"/>
      <c r="AP47" s="8"/>
      <c r="AQ47" s="8"/>
      <c r="AR47" s="8"/>
      <c r="AS47" s="109"/>
      <c r="AT47" s="111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109"/>
      <c r="BF47" s="97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17">
        <f t="shared" si="6"/>
        <v>0</v>
      </c>
      <c r="BS47" s="119"/>
      <c r="BT47" s="101"/>
      <c r="BU47" s="101"/>
      <c r="BV47" s="101"/>
      <c r="BW47" s="68"/>
      <c r="BX47" s="101"/>
      <c r="BY47" s="101"/>
      <c r="BZ47" s="101"/>
      <c r="CA47" s="101"/>
      <c r="CB47" s="120"/>
      <c r="CC47" s="101"/>
      <c r="CD47" s="101"/>
      <c r="CE47" s="68"/>
      <c r="CF47" s="101"/>
      <c r="CG47" s="101"/>
      <c r="CH47" s="101"/>
      <c r="CI47" s="101"/>
      <c r="CJ47" s="101"/>
      <c r="CK47" s="8"/>
      <c r="CL47" s="109"/>
      <c r="CM47" s="97"/>
      <c r="CN47" s="8"/>
      <c r="CO47" s="8"/>
      <c r="CP47" s="8"/>
      <c r="CQ47" s="8"/>
      <c r="CR47" s="8"/>
      <c r="CS47" s="446">
        <f t="shared" si="7"/>
        <v>0</v>
      </c>
      <c r="CT47" s="447"/>
    </row>
    <row r="48" spans="1:98" ht="15.5" thickTop="1" thickBot="1">
      <c r="A48" s="17">
        <v>43</v>
      </c>
      <c r="B48" s="7" t="str">
        <f>'S.O.'!B45</f>
        <v>Instituto de la Juventud de la Ciudad de México.</v>
      </c>
      <c r="C48" s="9"/>
      <c r="D48" s="9"/>
      <c r="E48" s="9"/>
      <c r="F48" s="9"/>
      <c r="G48" s="9"/>
      <c r="H48" s="9"/>
      <c r="I48" s="9"/>
      <c r="J48" s="17">
        <f t="shared" si="4"/>
        <v>0</v>
      </c>
      <c r="K48" s="9"/>
      <c r="L48" s="9"/>
      <c r="M48" s="9"/>
      <c r="N48" s="9"/>
      <c r="O48" s="9"/>
      <c r="P48" s="9"/>
      <c r="Q48" s="9"/>
      <c r="R48" s="105"/>
      <c r="S48" s="103"/>
      <c r="T48" s="9"/>
      <c r="U48" s="9"/>
      <c r="V48" s="9"/>
      <c r="W48" s="9"/>
      <c r="X48" s="9"/>
      <c r="Y48" s="9"/>
      <c r="Z48" s="105"/>
      <c r="AA48" s="107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5"/>
      <c r="AM48" s="98">
        <f t="shared" si="5"/>
        <v>0</v>
      </c>
      <c r="AN48" s="8"/>
      <c r="AO48" s="8"/>
      <c r="AP48" s="8"/>
      <c r="AQ48" s="8"/>
      <c r="AR48" s="8"/>
      <c r="AS48" s="109"/>
      <c r="AT48" s="111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109"/>
      <c r="BF48" s="97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17">
        <f t="shared" si="6"/>
        <v>0</v>
      </c>
      <c r="BS48" s="119"/>
      <c r="BT48" s="101"/>
      <c r="BU48" s="101"/>
      <c r="BV48" s="101"/>
      <c r="BW48" s="68"/>
      <c r="BX48" s="101"/>
      <c r="BY48" s="101"/>
      <c r="BZ48" s="101"/>
      <c r="CA48" s="101"/>
      <c r="CB48" s="120"/>
      <c r="CC48" s="101"/>
      <c r="CD48" s="101"/>
      <c r="CE48" s="68"/>
      <c r="CF48" s="101"/>
      <c r="CG48" s="101"/>
      <c r="CH48" s="101"/>
      <c r="CI48" s="101"/>
      <c r="CJ48" s="101"/>
      <c r="CK48" s="8"/>
      <c r="CL48" s="109"/>
      <c r="CM48" s="97"/>
      <c r="CN48" s="8"/>
      <c r="CO48" s="8"/>
      <c r="CP48" s="8"/>
      <c r="CQ48" s="8"/>
      <c r="CR48" s="8"/>
      <c r="CS48" s="446">
        <f t="shared" si="7"/>
        <v>0</v>
      </c>
      <c r="CT48" s="447"/>
    </row>
    <row r="49" spans="1:98" ht="15.5" thickTop="1" thickBot="1">
      <c r="A49" s="17">
        <v>44</v>
      </c>
      <c r="B49" s="7" t="str">
        <f>'S.O.'!B46</f>
        <v>Instituto de Personas con Discapacidad de la Ciudad de México.</v>
      </c>
      <c r="C49" s="9"/>
      <c r="D49" s="9"/>
      <c r="E49" s="9">
        <v>3</v>
      </c>
      <c r="F49" s="9">
        <v>1</v>
      </c>
      <c r="G49" s="9"/>
      <c r="H49" s="9">
        <v>1</v>
      </c>
      <c r="I49" s="9"/>
      <c r="J49" s="17">
        <f t="shared" si="4"/>
        <v>5</v>
      </c>
      <c r="K49" s="9"/>
      <c r="L49" s="9"/>
      <c r="M49" s="9"/>
      <c r="N49" s="9"/>
      <c r="O49" s="9"/>
      <c r="P49" s="9"/>
      <c r="Q49" s="9"/>
      <c r="R49" s="105"/>
      <c r="S49" s="103"/>
      <c r="T49" s="9"/>
      <c r="U49" s="9"/>
      <c r="V49" s="9"/>
      <c r="W49" s="9"/>
      <c r="X49" s="9"/>
      <c r="Y49" s="9"/>
      <c r="Z49" s="105"/>
      <c r="AA49" s="107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05"/>
      <c r="AM49" s="98">
        <f t="shared" si="5"/>
        <v>0</v>
      </c>
      <c r="AN49" s="8"/>
      <c r="AO49" s="8"/>
      <c r="AP49" s="8"/>
      <c r="AQ49" s="8"/>
      <c r="AR49" s="8"/>
      <c r="AS49" s="109"/>
      <c r="AT49" s="111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109"/>
      <c r="BF49" s="97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17">
        <f t="shared" si="6"/>
        <v>0</v>
      </c>
      <c r="BS49" s="119"/>
      <c r="BT49" s="101"/>
      <c r="BU49" s="101"/>
      <c r="BV49" s="101"/>
      <c r="BW49" s="68"/>
      <c r="BX49" s="101"/>
      <c r="BY49" s="101"/>
      <c r="BZ49" s="101"/>
      <c r="CA49" s="101"/>
      <c r="CB49" s="120"/>
      <c r="CC49" s="101"/>
      <c r="CD49" s="101"/>
      <c r="CE49" s="68"/>
      <c r="CF49" s="101"/>
      <c r="CG49" s="101"/>
      <c r="CH49" s="101"/>
      <c r="CI49" s="101"/>
      <c r="CJ49" s="101"/>
      <c r="CK49" s="8"/>
      <c r="CL49" s="109"/>
      <c r="CM49" s="97"/>
      <c r="CN49" s="8"/>
      <c r="CO49" s="8"/>
      <c r="CP49" s="8"/>
      <c r="CQ49" s="8"/>
      <c r="CR49" s="8"/>
      <c r="CS49" s="446">
        <f t="shared" si="7"/>
        <v>0</v>
      </c>
      <c r="CT49" s="447"/>
    </row>
    <row r="50" spans="1:98" ht="27" thickTop="1" thickBot="1">
      <c r="A50" s="17">
        <v>45</v>
      </c>
      <c r="B50" s="7" t="str">
        <f>'S.O.'!B47</f>
        <v>Instituto de Planeación Democrática y Prospectiva de la Ciudad de México</v>
      </c>
      <c r="C50" s="9"/>
      <c r="D50" s="9"/>
      <c r="E50" s="9"/>
      <c r="F50" s="9"/>
      <c r="G50" s="9"/>
      <c r="H50" s="9">
        <v>1</v>
      </c>
      <c r="I50" s="9"/>
      <c r="J50" s="17">
        <f t="shared" si="4"/>
        <v>1</v>
      </c>
      <c r="K50" s="9"/>
      <c r="L50" s="9"/>
      <c r="M50" s="9"/>
      <c r="N50" s="9"/>
      <c r="O50" s="9"/>
      <c r="P50" s="9"/>
      <c r="Q50" s="9"/>
      <c r="R50" s="105"/>
      <c r="S50" s="103"/>
      <c r="T50" s="9"/>
      <c r="U50" s="9"/>
      <c r="V50" s="9"/>
      <c r="W50" s="9"/>
      <c r="X50" s="9"/>
      <c r="Y50" s="9"/>
      <c r="Z50" s="105"/>
      <c r="AA50" s="107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5"/>
      <c r="AM50" s="98">
        <f t="shared" si="5"/>
        <v>0</v>
      </c>
      <c r="AN50" s="8"/>
      <c r="AO50" s="8"/>
      <c r="AP50" s="8"/>
      <c r="AQ50" s="8"/>
      <c r="AR50" s="8"/>
      <c r="AS50" s="109"/>
      <c r="AT50" s="111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109"/>
      <c r="BF50" s="97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17">
        <f t="shared" si="6"/>
        <v>0</v>
      </c>
      <c r="BS50" s="119"/>
      <c r="BT50" s="101"/>
      <c r="BU50" s="101"/>
      <c r="BV50" s="101"/>
      <c r="BW50" s="68"/>
      <c r="BX50" s="101"/>
      <c r="BY50" s="101"/>
      <c r="BZ50" s="101"/>
      <c r="CA50" s="101"/>
      <c r="CB50" s="120"/>
      <c r="CC50" s="101"/>
      <c r="CD50" s="101"/>
      <c r="CE50" s="68"/>
      <c r="CF50" s="101"/>
      <c r="CG50" s="101"/>
      <c r="CH50" s="101"/>
      <c r="CI50" s="101"/>
      <c r="CJ50" s="101"/>
      <c r="CK50" s="8"/>
      <c r="CL50" s="109"/>
      <c r="CM50" s="97"/>
      <c r="CN50" s="8"/>
      <c r="CO50" s="8"/>
      <c r="CP50" s="8"/>
      <c r="CQ50" s="8"/>
      <c r="CR50" s="8"/>
      <c r="CS50" s="446">
        <f t="shared" si="7"/>
        <v>0</v>
      </c>
      <c r="CT50" s="447"/>
    </row>
    <row r="51" spans="1:98" ht="15.5" thickTop="1" thickBot="1">
      <c r="A51" s="17">
        <v>46</v>
      </c>
      <c r="B51" s="7" t="str">
        <f>'S.O.'!B48</f>
        <v>Instituto de Verificación Administrativa de la Ciudad de México.</v>
      </c>
      <c r="C51" s="9"/>
      <c r="D51" s="9"/>
      <c r="E51" s="9">
        <v>3</v>
      </c>
      <c r="F51" s="9">
        <v>3</v>
      </c>
      <c r="G51" s="9"/>
      <c r="H51" s="9">
        <v>3</v>
      </c>
      <c r="I51" s="9">
        <v>1</v>
      </c>
      <c r="J51" s="17">
        <f t="shared" si="4"/>
        <v>10</v>
      </c>
      <c r="K51" s="9"/>
      <c r="L51" s="9"/>
      <c r="M51" s="9"/>
      <c r="N51" s="9"/>
      <c r="O51" s="9"/>
      <c r="P51" s="9"/>
      <c r="Q51" s="9"/>
      <c r="R51" s="105"/>
      <c r="S51" s="103"/>
      <c r="T51" s="9"/>
      <c r="U51" s="9"/>
      <c r="V51" s="9"/>
      <c r="W51" s="9"/>
      <c r="X51" s="9"/>
      <c r="Y51" s="9"/>
      <c r="Z51" s="105"/>
      <c r="AA51" s="107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5"/>
      <c r="AM51" s="98">
        <f t="shared" si="5"/>
        <v>0</v>
      </c>
      <c r="AN51" s="8"/>
      <c r="AO51" s="8"/>
      <c r="AP51" s="8"/>
      <c r="AQ51" s="8"/>
      <c r="AR51" s="8"/>
      <c r="AS51" s="109"/>
      <c r="AT51" s="111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109"/>
      <c r="BF51" s="97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17">
        <f t="shared" si="6"/>
        <v>0</v>
      </c>
      <c r="BS51" s="119"/>
      <c r="BT51" s="101"/>
      <c r="BU51" s="101"/>
      <c r="BV51" s="101"/>
      <c r="BW51" s="68"/>
      <c r="BX51" s="101"/>
      <c r="BY51" s="101"/>
      <c r="BZ51" s="101"/>
      <c r="CA51" s="101"/>
      <c r="CB51" s="120"/>
      <c r="CC51" s="101"/>
      <c r="CD51" s="101"/>
      <c r="CE51" s="68"/>
      <c r="CF51" s="101"/>
      <c r="CG51" s="101"/>
      <c r="CH51" s="101"/>
      <c r="CI51" s="101"/>
      <c r="CJ51" s="101"/>
      <c r="CK51" s="8"/>
      <c r="CL51" s="109"/>
      <c r="CM51" s="97"/>
      <c r="CN51" s="8"/>
      <c r="CO51" s="8"/>
      <c r="CP51" s="8"/>
      <c r="CQ51" s="8"/>
      <c r="CR51" s="8"/>
      <c r="CS51" s="446">
        <f t="shared" si="7"/>
        <v>0</v>
      </c>
      <c r="CT51" s="447"/>
    </row>
    <row r="52" spans="1:98" ht="15.5" thickTop="1" thickBot="1">
      <c r="A52" s="17">
        <v>47</v>
      </c>
      <c r="B52" s="7" t="str">
        <f>'S.O.'!B49</f>
        <v>Instituto de Vivienda de la Ciudad de México.</v>
      </c>
      <c r="C52" s="9"/>
      <c r="D52" s="9"/>
      <c r="E52" s="9"/>
      <c r="F52" s="9">
        <v>1</v>
      </c>
      <c r="G52" s="9"/>
      <c r="H52" s="9">
        <v>1</v>
      </c>
      <c r="I52" s="9">
        <v>1</v>
      </c>
      <c r="J52" s="17">
        <f t="shared" si="4"/>
        <v>3</v>
      </c>
      <c r="K52" s="9"/>
      <c r="L52" s="9"/>
      <c r="M52" s="9"/>
      <c r="N52" s="9"/>
      <c r="O52" s="9"/>
      <c r="P52" s="9"/>
      <c r="Q52" s="9"/>
      <c r="R52" s="105"/>
      <c r="S52" s="103"/>
      <c r="T52" s="9"/>
      <c r="U52" s="9"/>
      <c r="V52" s="9"/>
      <c r="W52" s="9"/>
      <c r="X52" s="9"/>
      <c r="Y52" s="9"/>
      <c r="Z52" s="105"/>
      <c r="AA52" s="107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05"/>
      <c r="AM52" s="98">
        <f t="shared" si="5"/>
        <v>0</v>
      </c>
      <c r="AN52" s="8"/>
      <c r="AO52" s="8"/>
      <c r="AP52" s="8"/>
      <c r="AQ52" s="8"/>
      <c r="AR52" s="8"/>
      <c r="AS52" s="109"/>
      <c r="AT52" s="111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109"/>
      <c r="BF52" s="97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17">
        <f t="shared" si="6"/>
        <v>0</v>
      </c>
      <c r="BS52" s="119"/>
      <c r="BT52" s="101"/>
      <c r="BU52" s="101"/>
      <c r="BV52" s="101"/>
      <c r="BW52" s="68"/>
      <c r="BX52" s="101"/>
      <c r="BY52" s="101"/>
      <c r="BZ52" s="101"/>
      <c r="CA52" s="101"/>
      <c r="CB52" s="120"/>
      <c r="CC52" s="101"/>
      <c r="CD52" s="101"/>
      <c r="CE52" s="68"/>
      <c r="CF52" s="101"/>
      <c r="CG52" s="101"/>
      <c r="CH52" s="101"/>
      <c r="CI52" s="101"/>
      <c r="CJ52" s="101"/>
      <c r="CK52" s="8"/>
      <c r="CL52" s="109"/>
      <c r="CM52" s="97"/>
      <c r="CN52" s="8"/>
      <c r="CO52" s="8"/>
      <c r="CP52" s="8"/>
      <c r="CQ52" s="8"/>
      <c r="CR52" s="8"/>
      <c r="CS52" s="446">
        <f t="shared" si="7"/>
        <v>0</v>
      </c>
      <c r="CT52" s="447"/>
    </row>
    <row r="53" spans="1:98" ht="15.5" thickTop="1" thickBot="1">
      <c r="A53" s="17">
        <v>48</v>
      </c>
      <c r="B53" s="7" t="str">
        <f>'S.O.'!B50</f>
        <v>Instituto del Deporte de la Ciudad de México.</v>
      </c>
      <c r="C53" s="9"/>
      <c r="D53" s="9"/>
      <c r="E53" s="9">
        <v>2</v>
      </c>
      <c r="F53" s="9"/>
      <c r="G53" s="9"/>
      <c r="H53" s="9">
        <v>2</v>
      </c>
      <c r="I53" s="9">
        <v>3</v>
      </c>
      <c r="J53" s="17">
        <f t="shared" si="4"/>
        <v>7</v>
      </c>
      <c r="K53" s="9"/>
      <c r="L53" s="9"/>
      <c r="M53" s="9"/>
      <c r="N53" s="9"/>
      <c r="O53" s="9"/>
      <c r="P53" s="9"/>
      <c r="Q53" s="9"/>
      <c r="R53" s="105"/>
      <c r="S53" s="103"/>
      <c r="T53" s="9"/>
      <c r="U53" s="9"/>
      <c r="V53" s="9"/>
      <c r="W53" s="9"/>
      <c r="X53" s="9"/>
      <c r="Y53" s="9"/>
      <c r="Z53" s="105"/>
      <c r="AA53" s="107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05"/>
      <c r="AM53" s="98">
        <f t="shared" si="5"/>
        <v>0</v>
      </c>
      <c r="AN53" s="8"/>
      <c r="AO53" s="8"/>
      <c r="AP53" s="8"/>
      <c r="AQ53" s="8"/>
      <c r="AR53" s="8"/>
      <c r="AS53" s="109"/>
      <c r="AT53" s="111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109"/>
      <c r="BF53" s="97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17">
        <f t="shared" si="6"/>
        <v>0</v>
      </c>
      <c r="BS53" s="119"/>
      <c r="BT53" s="101"/>
      <c r="BU53" s="101"/>
      <c r="BV53" s="101"/>
      <c r="BW53" s="68"/>
      <c r="BX53" s="101"/>
      <c r="BY53" s="101"/>
      <c r="BZ53" s="101"/>
      <c r="CA53" s="101"/>
      <c r="CB53" s="120"/>
      <c r="CC53" s="101"/>
      <c r="CD53" s="101"/>
      <c r="CE53" s="68"/>
      <c r="CF53" s="101"/>
      <c r="CG53" s="101"/>
      <c r="CH53" s="101"/>
      <c r="CI53" s="101"/>
      <c r="CJ53" s="101"/>
      <c r="CK53" s="8"/>
      <c r="CL53" s="109"/>
      <c r="CM53" s="97"/>
      <c r="CN53" s="8"/>
      <c r="CO53" s="8"/>
      <c r="CP53" s="8"/>
      <c r="CQ53" s="8"/>
      <c r="CR53" s="8"/>
      <c r="CS53" s="446">
        <f t="shared" si="7"/>
        <v>0</v>
      </c>
      <c r="CT53" s="447"/>
    </row>
    <row r="54" spans="1:98" ht="27" thickTop="1" thickBot="1">
      <c r="A54" s="17">
        <v>49</v>
      </c>
      <c r="B54" s="7" t="str">
        <f>'S.O.'!B51</f>
        <v>Instituto Local de la Infraestructura Física Educativa de la Ciudad de México.</v>
      </c>
      <c r="C54" s="9"/>
      <c r="D54" s="9"/>
      <c r="E54" s="9"/>
      <c r="F54" s="9"/>
      <c r="G54" s="9"/>
      <c r="H54" s="9">
        <v>1</v>
      </c>
      <c r="I54" s="9"/>
      <c r="J54" s="17">
        <f t="shared" si="4"/>
        <v>1</v>
      </c>
      <c r="K54" s="9"/>
      <c r="L54" s="9"/>
      <c r="M54" s="9"/>
      <c r="N54" s="9"/>
      <c r="O54" s="9"/>
      <c r="P54" s="9"/>
      <c r="Q54" s="9"/>
      <c r="R54" s="105"/>
      <c r="S54" s="103"/>
      <c r="T54" s="9"/>
      <c r="U54" s="9"/>
      <c r="V54" s="9"/>
      <c r="W54" s="9"/>
      <c r="X54" s="9"/>
      <c r="Y54" s="9"/>
      <c r="Z54" s="105"/>
      <c r="AA54" s="107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05"/>
      <c r="AM54" s="98">
        <f t="shared" si="5"/>
        <v>0</v>
      </c>
      <c r="AN54" s="8"/>
      <c r="AO54" s="8"/>
      <c r="AP54" s="8"/>
      <c r="AQ54" s="8"/>
      <c r="AR54" s="8"/>
      <c r="AS54" s="109"/>
      <c r="AT54" s="111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109"/>
      <c r="BF54" s="97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17">
        <f t="shared" si="6"/>
        <v>0</v>
      </c>
      <c r="BS54" s="119"/>
      <c r="BT54" s="101"/>
      <c r="BU54" s="101"/>
      <c r="BV54" s="101"/>
      <c r="BW54" s="68"/>
      <c r="BX54" s="101"/>
      <c r="BY54" s="101"/>
      <c r="BZ54" s="101"/>
      <c r="CA54" s="101"/>
      <c r="CB54" s="120"/>
      <c r="CC54" s="101"/>
      <c r="CD54" s="101"/>
      <c r="CE54" s="68"/>
      <c r="CF54" s="101"/>
      <c r="CG54" s="101"/>
      <c r="CH54" s="101"/>
      <c r="CI54" s="101"/>
      <c r="CJ54" s="101"/>
      <c r="CK54" s="8"/>
      <c r="CL54" s="109"/>
      <c r="CM54" s="97"/>
      <c r="CN54" s="8"/>
      <c r="CO54" s="8"/>
      <c r="CP54" s="8"/>
      <c r="CQ54" s="8"/>
      <c r="CR54" s="8"/>
      <c r="CS54" s="446">
        <f t="shared" si="7"/>
        <v>0</v>
      </c>
      <c r="CT54" s="447"/>
    </row>
    <row r="55" spans="1:98" ht="27" thickTop="1" thickBot="1">
      <c r="A55" s="17">
        <v>50</v>
      </c>
      <c r="B55" s="7" t="str">
        <f>'S.O.'!B52</f>
        <v>Instituto para la Atención y Prevención de las Adicciones en la Ciudad de México.</v>
      </c>
      <c r="C55" s="9"/>
      <c r="D55" s="9"/>
      <c r="E55" s="9"/>
      <c r="F55" s="9"/>
      <c r="G55" s="9"/>
      <c r="H55" s="9"/>
      <c r="I55" s="9"/>
      <c r="J55" s="17">
        <f t="shared" si="4"/>
        <v>0</v>
      </c>
      <c r="K55" s="9"/>
      <c r="L55" s="9"/>
      <c r="M55" s="9"/>
      <c r="N55" s="9"/>
      <c r="O55" s="9"/>
      <c r="P55" s="9"/>
      <c r="Q55" s="9"/>
      <c r="R55" s="105"/>
      <c r="S55" s="103"/>
      <c r="T55" s="9"/>
      <c r="U55" s="9"/>
      <c r="V55" s="9"/>
      <c r="W55" s="9"/>
      <c r="X55" s="9"/>
      <c r="Y55" s="9"/>
      <c r="Z55" s="105"/>
      <c r="AA55" s="107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05"/>
      <c r="AM55" s="98">
        <f t="shared" si="5"/>
        <v>0</v>
      </c>
      <c r="AN55" s="8"/>
      <c r="AO55" s="8"/>
      <c r="AP55" s="8"/>
      <c r="AQ55" s="8"/>
      <c r="AR55" s="8"/>
      <c r="AS55" s="109"/>
      <c r="AT55" s="111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109"/>
      <c r="BF55" s="97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17">
        <f t="shared" si="6"/>
        <v>0</v>
      </c>
      <c r="BS55" s="119"/>
      <c r="BT55" s="101"/>
      <c r="BU55" s="101"/>
      <c r="BV55" s="101"/>
      <c r="BW55" s="68"/>
      <c r="BX55" s="101"/>
      <c r="BY55" s="101"/>
      <c r="BZ55" s="101"/>
      <c r="CA55" s="101"/>
      <c r="CB55" s="120"/>
      <c r="CC55" s="101"/>
      <c r="CD55" s="101"/>
      <c r="CE55" s="68"/>
      <c r="CF55" s="101"/>
      <c r="CG55" s="101"/>
      <c r="CH55" s="101"/>
      <c r="CI55" s="101"/>
      <c r="CJ55" s="101"/>
      <c r="CK55" s="8"/>
      <c r="CL55" s="109"/>
      <c r="CM55" s="97"/>
      <c r="CN55" s="8"/>
      <c r="CO55" s="8"/>
      <c r="CP55" s="8"/>
      <c r="CQ55" s="8"/>
      <c r="CR55" s="8"/>
      <c r="CS55" s="446">
        <f t="shared" si="7"/>
        <v>0</v>
      </c>
      <c r="CT55" s="447"/>
    </row>
    <row r="56" spans="1:98" ht="27" thickTop="1" thickBot="1">
      <c r="A56" s="17">
        <v>51</v>
      </c>
      <c r="B56" s="7" t="str">
        <f>'S.O.'!B53</f>
        <v>Instituto para la Seguridad de las Construcciones en la Ciudad de México.</v>
      </c>
      <c r="C56" s="9"/>
      <c r="D56" s="9"/>
      <c r="E56" s="9"/>
      <c r="F56" s="9"/>
      <c r="G56" s="9"/>
      <c r="H56" s="9"/>
      <c r="I56" s="9"/>
      <c r="J56" s="17">
        <f t="shared" si="4"/>
        <v>0</v>
      </c>
      <c r="K56" s="9"/>
      <c r="L56" s="9"/>
      <c r="M56" s="9"/>
      <c r="N56" s="9"/>
      <c r="O56" s="9"/>
      <c r="P56" s="9"/>
      <c r="Q56" s="9"/>
      <c r="R56" s="105"/>
      <c r="S56" s="103"/>
      <c r="T56" s="9"/>
      <c r="U56" s="9"/>
      <c r="V56" s="9"/>
      <c r="W56" s="9"/>
      <c r="X56" s="9"/>
      <c r="Y56" s="9"/>
      <c r="Z56" s="105"/>
      <c r="AA56" s="107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5"/>
      <c r="AM56" s="98">
        <f t="shared" si="5"/>
        <v>0</v>
      </c>
      <c r="AN56" s="8"/>
      <c r="AO56" s="8"/>
      <c r="AP56" s="8"/>
      <c r="AQ56" s="8"/>
      <c r="AR56" s="8"/>
      <c r="AS56" s="109"/>
      <c r="AT56" s="111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109"/>
      <c r="BF56" s="97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17">
        <f t="shared" si="6"/>
        <v>0</v>
      </c>
      <c r="BS56" s="119"/>
      <c r="BT56" s="101"/>
      <c r="BU56" s="101"/>
      <c r="BV56" s="101"/>
      <c r="BW56" s="68"/>
      <c r="BX56" s="101"/>
      <c r="BY56" s="101"/>
      <c r="BZ56" s="101"/>
      <c r="CA56" s="101"/>
      <c r="CB56" s="120"/>
      <c r="CC56" s="101"/>
      <c r="CD56" s="101"/>
      <c r="CE56" s="68"/>
      <c r="CF56" s="101"/>
      <c r="CG56" s="101"/>
      <c r="CH56" s="101"/>
      <c r="CI56" s="101"/>
      <c r="CJ56" s="101"/>
      <c r="CK56" s="8"/>
      <c r="CL56" s="109"/>
      <c r="CM56" s="97"/>
      <c r="CN56" s="8"/>
      <c r="CO56" s="8"/>
      <c r="CP56" s="8"/>
      <c r="CQ56" s="8"/>
      <c r="CR56" s="8"/>
      <c r="CS56" s="446">
        <f t="shared" si="7"/>
        <v>0</v>
      </c>
      <c r="CT56" s="447"/>
    </row>
    <row r="57" spans="1:98" ht="15.5" thickTop="1" thickBot="1">
      <c r="A57" s="17">
        <v>52</v>
      </c>
      <c r="B57" s="7" t="str">
        <f>'S.O.'!B54</f>
        <v>Junta de Asistencia Privada de la Ciudad de México.</v>
      </c>
      <c r="C57" s="9"/>
      <c r="D57" s="9"/>
      <c r="E57" s="9"/>
      <c r="F57" s="9"/>
      <c r="G57" s="9"/>
      <c r="H57" s="9">
        <v>3</v>
      </c>
      <c r="I57" s="9"/>
      <c r="J57" s="17">
        <f t="shared" si="4"/>
        <v>3</v>
      </c>
      <c r="K57" s="9"/>
      <c r="L57" s="9"/>
      <c r="M57" s="9"/>
      <c r="N57" s="9"/>
      <c r="O57" s="9"/>
      <c r="P57" s="9"/>
      <c r="Q57" s="9"/>
      <c r="R57" s="105"/>
      <c r="S57" s="103"/>
      <c r="T57" s="9"/>
      <c r="U57" s="9"/>
      <c r="V57" s="9"/>
      <c r="W57" s="9"/>
      <c r="X57" s="9"/>
      <c r="Y57" s="9"/>
      <c r="Z57" s="105"/>
      <c r="AA57" s="107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05"/>
      <c r="AM57" s="98">
        <f t="shared" si="5"/>
        <v>0</v>
      </c>
      <c r="AN57" s="8"/>
      <c r="AO57" s="8"/>
      <c r="AP57" s="8"/>
      <c r="AQ57" s="8"/>
      <c r="AR57" s="8"/>
      <c r="AS57" s="109"/>
      <c r="AT57" s="111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109"/>
      <c r="BF57" s="97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17">
        <f t="shared" si="6"/>
        <v>0</v>
      </c>
      <c r="BS57" s="119"/>
      <c r="BT57" s="101"/>
      <c r="BU57" s="101"/>
      <c r="BV57" s="101"/>
      <c r="BW57" s="68"/>
      <c r="BX57" s="101"/>
      <c r="BY57" s="101"/>
      <c r="BZ57" s="101"/>
      <c r="CA57" s="101"/>
      <c r="CB57" s="120"/>
      <c r="CC57" s="101"/>
      <c r="CD57" s="101"/>
      <c r="CE57" s="68"/>
      <c r="CF57" s="101"/>
      <c r="CG57" s="101"/>
      <c r="CH57" s="101"/>
      <c r="CI57" s="101"/>
      <c r="CJ57" s="101"/>
      <c r="CK57" s="8"/>
      <c r="CL57" s="109"/>
      <c r="CM57" s="97"/>
      <c r="CN57" s="8"/>
      <c r="CO57" s="8"/>
      <c r="CP57" s="8"/>
      <c r="CQ57" s="8"/>
      <c r="CR57" s="8"/>
      <c r="CS57" s="446">
        <f t="shared" si="7"/>
        <v>0</v>
      </c>
      <c r="CT57" s="447"/>
    </row>
    <row r="58" spans="1:98" ht="27" thickTop="1" thickBot="1">
      <c r="A58" s="17">
        <v>53</v>
      </c>
      <c r="B58" s="7" t="str">
        <f>'S.O.'!B55</f>
        <v>Mecanismo de Protección Integral de Personas Defensoras de Derechos Humanos y  Periodistas de la Ciudad de México.</v>
      </c>
      <c r="C58" s="9"/>
      <c r="D58" s="9"/>
      <c r="E58" s="9"/>
      <c r="F58" s="9"/>
      <c r="G58" s="9"/>
      <c r="H58" s="9"/>
      <c r="I58" s="9"/>
      <c r="J58" s="17">
        <f t="shared" si="4"/>
        <v>0</v>
      </c>
      <c r="K58" s="9"/>
      <c r="L58" s="9"/>
      <c r="M58" s="9"/>
      <c r="N58" s="9"/>
      <c r="O58" s="9"/>
      <c r="P58" s="9"/>
      <c r="Q58" s="9"/>
      <c r="R58" s="105"/>
      <c r="S58" s="103"/>
      <c r="T58" s="9"/>
      <c r="U58" s="9"/>
      <c r="V58" s="9"/>
      <c r="W58" s="9"/>
      <c r="X58" s="9"/>
      <c r="Y58" s="9"/>
      <c r="Z58" s="105"/>
      <c r="AA58" s="107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5"/>
      <c r="AM58" s="98">
        <f t="shared" si="5"/>
        <v>0</v>
      </c>
      <c r="AN58" s="8"/>
      <c r="AO58" s="8"/>
      <c r="AP58" s="8"/>
      <c r="AQ58" s="8"/>
      <c r="AR58" s="8"/>
      <c r="AS58" s="109"/>
      <c r="AT58" s="111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109"/>
      <c r="BF58" s="97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17">
        <f t="shared" si="6"/>
        <v>0</v>
      </c>
      <c r="BS58" s="119"/>
      <c r="BT58" s="101"/>
      <c r="BU58" s="101"/>
      <c r="BV58" s="101"/>
      <c r="BW58" s="68"/>
      <c r="BX58" s="101"/>
      <c r="BY58" s="101"/>
      <c r="BZ58" s="101"/>
      <c r="CA58" s="101"/>
      <c r="CB58" s="120"/>
      <c r="CC58" s="101"/>
      <c r="CD58" s="101"/>
      <c r="CE58" s="68"/>
      <c r="CF58" s="101"/>
      <c r="CG58" s="101"/>
      <c r="CH58" s="101"/>
      <c r="CI58" s="101"/>
      <c r="CJ58" s="101"/>
      <c r="CK58" s="8"/>
      <c r="CL58" s="109"/>
      <c r="CM58" s="97"/>
      <c r="CN58" s="8"/>
      <c r="CO58" s="8"/>
      <c r="CP58" s="8"/>
      <c r="CQ58" s="8"/>
      <c r="CR58" s="8"/>
      <c r="CS58" s="446">
        <f t="shared" si="7"/>
        <v>0</v>
      </c>
      <c r="CT58" s="447"/>
    </row>
    <row r="59" spans="1:98" ht="15.5" thickTop="1" thickBot="1">
      <c r="A59" s="17">
        <v>54</v>
      </c>
      <c r="B59" s="7" t="str">
        <f>'S.O.'!B56</f>
        <v>Metrobús.</v>
      </c>
      <c r="C59" s="9"/>
      <c r="D59" s="9"/>
      <c r="E59" s="9">
        <v>1</v>
      </c>
      <c r="F59" s="9">
        <v>1</v>
      </c>
      <c r="G59" s="9"/>
      <c r="H59" s="9"/>
      <c r="I59" s="9"/>
      <c r="J59" s="17">
        <f t="shared" si="4"/>
        <v>2</v>
      </c>
      <c r="K59" s="9"/>
      <c r="L59" s="9"/>
      <c r="M59" s="9"/>
      <c r="N59" s="9"/>
      <c r="O59" s="9"/>
      <c r="P59" s="9"/>
      <c r="Q59" s="9"/>
      <c r="R59" s="105"/>
      <c r="S59" s="103"/>
      <c r="T59" s="9"/>
      <c r="U59" s="9"/>
      <c r="V59" s="9"/>
      <c r="W59" s="9"/>
      <c r="X59" s="9"/>
      <c r="Y59" s="9"/>
      <c r="Z59" s="105"/>
      <c r="AA59" s="107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05"/>
      <c r="AM59" s="98">
        <f t="shared" si="5"/>
        <v>0</v>
      </c>
      <c r="AN59" s="8"/>
      <c r="AO59" s="8"/>
      <c r="AP59" s="8"/>
      <c r="AQ59" s="8"/>
      <c r="AR59" s="8"/>
      <c r="AS59" s="109"/>
      <c r="AT59" s="111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109"/>
      <c r="BF59" s="97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17">
        <f t="shared" si="6"/>
        <v>0</v>
      </c>
      <c r="BS59" s="119"/>
      <c r="BT59" s="101"/>
      <c r="BU59" s="101"/>
      <c r="BV59" s="101"/>
      <c r="BW59" s="68"/>
      <c r="BX59" s="101"/>
      <c r="BY59" s="101"/>
      <c r="BZ59" s="101"/>
      <c r="CA59" s="101"/>
      <c r="CB59" s="120"/>
      <c r="CC59" s="101"/>
      <c r="CD59" s="101"/>
      <c r="CE59" s="68"/>
      <c r="CF59" s="101"/>
      <c r="CG59" s="101"/>
      <c r="CH59" s="101"/>
      <c r="CI59" s="101"/>
      <c r="CJ59" s="101"/>
      <c r="CK59" s="8"/>
      <c r="CL59" s="109"/>
      <c r="CM59" s="97"/>
      <c r="CN59" s="8"/>
      <c r="CO59" s="8"/>
      <c r="CP59" s="8"/>
      <c r="CQ59" s="8"/>
      <c r="CR59" s="8"/>
      <c r="CS59" s="446">
        <f t="shared" si="7"/>
        <v>0</v>
      </c>
      <c r="CT59" s="447"/>
    </row>
    <row r="60" spans="1:98" ht="15.5" thickTop="1" thickBot="1">
      <c r="A60" s="17">
        <v>55</v>
      </c>
      <c r="B60" s="7" t="str">
        <f>'S.O.'!B57</f>
        <v>Órgano Regulador de Transporte.</v>
      </c>
      <c r="C60" s="9"/>
      <c r="D60" s="9"/>
      <c r="E60" s="9"/>
      <c r="F60" s="9"/>
      <c r="G60" s="9"/>
      <c r="H60" s="9"/>
      <c r="I60" s="9"/>
      <c r="J60" s="17">
        <f t="shared" si="4"/>
        <v>0</v>
      </c>
      <c r="K60" s="9"/>
      <c r="L60" s="9"/>
      <c r="M60" s="9"/>
      <c r="N60" s="9"/>
      <c r="O60" s="9"/>
      <c r="P60" s="9"/>
      <c r="Q60" s="9"/>
      <c r="R60" s="105"/>
      <c r="S60" s="103"/>
      <c r="T60" s="9"/>
      <c r="U60" s="9"/>
      <c r="V60" s="9"/>
      <c r="W60" s="9"/>
      <c r="X60" s="9"/>
      <c r="Y60" s="9"/>
      <c r="Z60" s="105"/>
      <c r="AA60" s="107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05"/>
      <c r="AM60" s="98">
        <f t="shared" si="5"/>
        <v>0</v>
      </c>
      <c r="AN60" s="8"/>
      <c r="AO60" s="8"/>
      <c r="AP60" s="8"/>
      <c r="AQ60" s="8"/>
      <c r="AR60" s="8"/>
      <c r="AS60" s="109"/>
      <c r="AT60" s="111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109"/>
      <c r="BF60" s="97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17">
        <f t="shared" si="6"/>
        <v>0</v>
      </c>
      <c r="BS60" s="119"/>
      <c r="BT60" s="101"/>
      <c r="BU60" s="101"/>
      <c r="BV60" s="101"/>
      <c r="BW60" s="68"/>
      <c r="BX60" s="101"/>
      <c r="BY60" s="101"/>
      <c r="BZ60" s="101"/>
      <c r="CA60" s="101"/>
      <c r="CB60" s="120"/>
      <c r="CC60" s="101"/>
      <c r="CD60" s="101"/>
      <c r="CE60" s="68"/>
      <c r="CF60" s="101"/>
      <c r="CG60" s="101"/>
      <c r="CH60" s="101"/>
      <c r="CI60" s="101"/>
      <c r="CJ60" s="101"/>
      <c r="CK60" s="8"/>
      <c r="CL60" s="109"/>
      <c r="CM60" s="97"/>
      <c r="CN60" s="8"/>
      <c r="CO60" s="8"/>
      <c r="CP60" s="8"/>
      <c r="CQ60" s="8"/>
      <c r="CR60" s="8"/>
      <c r="CS60" s="446">
        <f t="shared" si="7"/>
        <v>0</v>
      </c>
      <c r="CT60" s="447"/>
    </row>
    <row r="61" spans="1:98" ht="15.5" thickTop="1" thickBot="1">
      <c r="A61" s="17">
        <v>56</v>
      </c>
      <c r="B61" s="7" t="str">
        <f>'S.O.'!B58</f>
        <v>Planta Productora de Mezclas Asfálticas.</v>
      </c>
      <c r="C61" s="9"/>
      <c r="D61" s="9"/>
      <c r="E61" s="9"/>
      <c r="F61" s="9"/>
      <c r="G61" s="9"/>
      <c r="H61" s="9"/>
      <c r="I61" s="9"/>
      <c r="J61" s="17">
        <f t="shared" si="4"/>
        <v>0</v>
      </c>
      <c r="K61" s="9"/>
      <c r="L61" s="9"/>
      <c r="M61" s="9"/>
      <c r="N61" s="9"/>
      <c r="O61" s="9"/>
      <c r="P61" s="9"/>
      <c r="Q61" s="9"/>
      <c r="R61" s="105"/>
      <c r="S61" s="103"/>
      <c r="T61" s="9"/>
      <c r="U61" s="9"/>
      <c r="V61" s="9"/>
      <c r="W61" s="9"/>
      <c r="X61" s="9"/>
      <c r="Y61" s="9"/>
      <c r="Z61" s="105"/>
      <c r="AA61" s="107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05"/>
      <c r="AM61" s="98">
        <f t="shared" si="5"/>
        <v>0</v>
      </c>
      <c r="AN61" s="8"/>
      <c r="AO61" s="8"/>
      <c r="AP61" s="8"/>
      <c r="AQ61" s="8"/>
      <c r="AR61" s="8"/>
      <c r="AS61" s="109"/>
      <c r="AT61" s="111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109"/>
      <c r="BF61" s="97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17">
        <f t="shared" si="6"/>
        <v>0</v>
      </c>
      <c r="BS61" s="119"/>
      <c r="BT61" s="101"/>
      <c r="BU61" s="101"/>
      <c r="BV61" s="101"/>
      <c r="BW61" s="68"/>
      <c r="BX61" s="101"/>
      <c r="BY61" s="101"/>
      <c r="BZ61" s="101"/>
      <c r="CA61" s="101"/>
      <c r="CB61" s="120"/>
      <c r="CC61" s="101"/>
      <c r="CD61" s="101"/>
      <c r="CE61" s="68"/>
      <c r="CF61" s="101"/>
      <c r="CG61" s="101"/>
      <c r="CH61" s="101"/>
      <c r="CI61" s="101"/>
      <c r="CJ61" s="101"/>
      <c r="CK61" s="8"/>
      <c r="CL61" s="109"/>
      <c r="CM61" s="97"/>
      <c r="CN61" s="8"/>
      <c r="CO61" s="8"/>
      <c r="CP61" s="8"/>
      <c r="CQ61" s="8"/>
      <c r="CR61" s="8"/>
      <c r="CS61" s="446">
        <f t="shared" si="7"/>
        <v>0</v>
      </c>
      <c r="CT61" s="447"/>
    </row>
    <row r="62" spans="1:98" ht="15.5" thickTop="1" thickBot="1">
      <c r="A62" s="17">
        <v>57</v>
      </c>
      <c r="B62" s="7" t="str">
        <f>'S.O.'!B59</f>
        <v xml:space="preserve">Policía Auxiliar </v>
      </c>
      <c r="C62" s="9"/>
      <c r="D62" s="9"/>
      <c r="E62" s="9">
        <v>1</v>
      </c>
      <c r="F62" s="9">
        <v>1</v>
      </c>
      <c r="G62" s="9"/>
      <c r="H62" s="9">
        <v>4</v>
      </c>
      <c r="I62" s="9">
        <v>2</v>
      </c>
      <c r="J62" s="17">
        <f t="shared" si="4"/>
        <v>8</v>
      </c>
      <c r="K62" s="9"/>
      <c r="L62" s="9"/>
      <c r="M62" s="9"/>
      <c r="N62" s="9"/>
      <c r="O62" s="9"/>
      <c r="P62" s="9"/>
      <c r="Q62" s="9"/>
      <c r="R62" s="105"/>
      <c r="S62" s="103"/>
      <c r="T62" s="9"/>
      <c r="U62" s="9"/>
      <c r="V62" s="9"/>
      <c r="W62" s="9"/>
      <c r="X62" s="9"/>
      <c r="Y62" s="9"/>
      <c r="Z62" s="105"/>
      <c r="AA62" s="107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05"/>
      <c r="AM62" s="98">
        <f t="shared" si="5"/>
        <v>0</v>
      </c>
      <c r="AN62" s="8"/>
      <c r="AO62" s="8"/>
      <c r="AP62" s="8"/>
      <c r="AQ62" s="8"/>
      <c r="AR62" s="8"/>
      <c r="AS62" s="109"/>
      <c r="AT62" s="111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109"/>
      <c r="BF62" s="97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17">
        <f t="shared" si="6"/>
        <v>0</v>
      </c>
      <c r="BS62" s="119"/>
      <c r="BT62" s="101"/>
      <c r="BU62" s="101"/>
      <c r="BV62" s="101"/>
      <c r="BW62" s="68"/>
      <c r="BX62" s="101"/>
      <c r="BY62" s="101"/>
      <c r="BZ62" s="101"/>
      <c r="CA62" s="101"/>
      <c r="CB62" s="120"/>
      <c r="CC62" s="101"/>
      <c r="CD62" s="101"/>
      <c r="CE62" s="68"/>
      <c r="CF62" s="101"/>
      <c r="CG62" s="101"/>
      <c r="CH62" s="101"/>
      <c r="CI62" s="101"/>
      <c r="CJ62" s="101"/>
      <c r="CK62" s="8"/>
      <c r="CL62" s="109"/>
      <c r="CM62" s="97"/>
      <c r="CN62" s="8"/>
      <c r="CO62" s="8"/>
      <c r="CP62" s="8"/>
      <c r="CQ62" s="8"/>
      <c r="CR62" s="8"/>
      <c r="CS62" s="446">
        <f t="shared" si="7"/>
        <v>0</v>
      </c>
      <c r="CT62" s="447"/>
    </row>
    <row r="63" spans="1:98" ht="15.5" thickTop="1" thickBot="1">
      <c r="A63" s="17">
        <v>58</v>
      </c>
      <c r="B63" s="7" t="str">
        <f>'S.O.'!B60</f>
        <v xml:space="preserve">Policía Bancaria e Industrial </v>
      </c>
      <c r="C63" s="9"/>
      <c r="D63" s="9"/>
      <c r="E63" s="9"/>
      <c r="F63" s="9"/>
      <c r="G63" s="9"/>
      <c r="H63" s="9"/>
      <c r="I63" s="9"/>
      <c r="J63" s="17">
        <f t="shared" si="4"/>
        <v>0</v>
      </c>
      <c r="K63" s="9"/>
      <c r="L63" s="9"/>
      <c r="M63" s="9"/>
      <c r="N63" s="9"/>
      <c r="O63" s="9"/>
      <c r="P63" s="9"/>
      <c r="Q63" s="9"/>
      <c r="R63" s="105"/>
      <c r="S63" s="103"/>
      <c r="T63" s="9"/>
      <c r="U63" s="9"/>
      <c r="V63" s="9"/>
      <c r="W63" s="9"/>
      <c r="X63" s="9"/>
      <c r="Y63" s="9"/>
      <c r="Z63" s="105"/>
      <c r="AA63" s="107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05"/>
      <c r="AM63" s="98">
        <f t="shared" si="5"/>
        <v>0</v>
      </c>
      <c r="AN63" s="8"/>
      <c r="AO63" s="8"/>
      <c r="AP63" s="8"/>
      <c r="AQ63" s="8"/>
      <c r="AR63" s="8"/>
      <c r="AS63" s="109"/>
      <c r="AT63" s="111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109"/>
      <c r="BF63" s="97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17">
        <f t="shared" si="6"/>
        <v>0</v>
      </c>
      <c r="BS63" s="119"/>
      <c r="BT63" s="101"/>
      <c r="BU63" s="101"/>
      <c r="BV63" s="101"/>
      <c r="BW63" s="68"/>
      <c r="BX63" s="101"/>
      <c r="BY63" s="101"/>
      <c r="BZ63" s="101"/>
      <c r="CA63" s="101"/>
      <c r="CB63" s="120"/>
      <c r="CC63" s="101"/>
      <c r="CD63" s="101"/>
      <c r="CE63" s="68"/>
      <c r="CF63" s="101"/>
      <c r="CG63" s="101"/>
      <c r="CH63" s="101"/>
      <c r="CI63" s="101"/>
      <c r="CJ63" s="101"/>
      <c r="CK63" s="8"/>
      <c r="CL63" s="109"/>
      <c r="CM63" s="97"/>
      <c r="CN63" s="8"/>
      <c r="CO63" s="8"/>
      <c r="CP63" s="8"/>
      <c r="CQ63" s="8"/>
      <c r="CR63" s="8"/>
      <c r="CS63" s="446">
        <f t="shared" si="7"/>
        <v>0</v>
      </c>
      <c r="CT63" s="447"/>
    </row>
    <row r="64" spans="1:98" ht="27" thickTop="1" thickBot="1">
      <c r="A64" s="17">
        <v>59</v>
      </c>
      <c r="B64" s="7" t="str">
        <f>'S.O.'!B61</f>
        <v>Procuraduría Ambiental y del Ordenamiento Territorial de la Ciudad de México</v>
      </c>
      <c r="C64" s="9"/>
      <c r="D64" s="9"/>
      <c r="E64" s="9"/>
      <c r="F64" s="9"/>
      <c r="G64" s="9"/>
      <c r="H64" s="9"/>
      <c r="I64" s="9"/>
      <c r="J64" s="17">
        <f t="shared" si="4"/>
        <v>0</v>
      </c>
      <c r="K64" s="9"/>
      <c r="L64" s="9"/>
      <c r="M64" s="9"/>
      <c r="N64" s="9"/>
      <c r="O64" s="9"/>
      <c r="P64" s="9"/>
      <c r="Q64" s="9"/>
      <c r="R64" s="105"/>
      <c r="S64" s="103"/>
      <c r="T64" s="9"/>
      <c r="U64" s="9"/>
      <c r="V64" s="9"/>
      <c r="W64" s="9"/>
      <c r="X64" s="9"/>
      <c r="Y64" s="9"/>
      <c r="Z64" s="105"/>
      <c r="AA64" s="107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05"/>
      <c r="AM64" s="98">
        <f t="shared" si="5"/>
        <v>0</v>
      </c>
      <c r="AN64" s="8"/>
      <c r="AO64" s="8"/>
      <c r="AP64" s="8"/>
      <c r="AQ64" s="8"/>
      <c r="AR64" s="8"/>
      <c r="AS64" s="109"/>
      <c r="AT64" s="111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109"/>
      <c r="BF64" s="97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17">
        <f t="shared" si="6"/>
        <v>0</v>
      </c>
      <c r="BS64" s="119"/>
      <c r="BT64" s="101"/>
      <c r="BU64" s="101"/>
      <c r="BV64" s="101"/>
      <c r="BW64" s="68"/>
      <c r="BX64" s="101"/>
      <c r="BY64" s="101"/>
      <c r="BZ64" s="101"/>
      <c r="CA64" s="101"/>
      <c r="CB64" s="120"/>
      <c r="CC64" s="101"/>
      <c r="CD64" s="101"/>
      <c r="CE64" s="68"/>
      <c r="CF64" s="101"/>
      <c r="CG64" s="101"/>
      <c r="CH64" s="101"/>
      <c r="CI64" s="101"/>
      <c r="CJ64" s="101"/>
      <c r="CK64" s="8"/>
      <c r="CL64" s="109"/>
      <c r="CM64" s="97"/>
      <c r="CN64" s="8"/>
      <c r="CO64" s="8"/>
      <c r="CP64" s="8"/>
      <c r="CQ64" s="8"/>
      <c r="CR64" s="8"/>
      <c r="CS64" s="446">
        <f t="shared" si="7"/>
        <v>0</v>
      </c>
      <c r="CT64" s="447"/>
    </row>
    <row r="65" spans="1:98" ht="15.5" thickTop="1" thickBot="1">
      <c r="A65" s="17">
        <v>60</v>
      </c>
      <c r="B65" s="7" t="str">
        <f>'S.O.'!B62</f>
        <v>Procuraduría Social de la Ciudad de México</v>
      </c>
      <c r="C65" s="9"/>
      <c r="D65" s="9"/>
      <c r="E65" s="9">
        <v>3</v>
      </c>
      <c r="F65" s="9">
        <v>5</v>
      </c>
      <c r="G65" s="9"/>
      <c r="H65" s="9">
        <v>2</v>
      </c>
      <c r="I65" s="9"/>
      <c r="J65" s="17">
        <f t="shared" si="4"/>
        <v>10</v>
      </c>
      <c r="K65" s="9"/>
      <c r="L65" s="9"/>
      <c r="M65" s="9"/>
      <c r="N65" s="9"/>
      <c r="O65" s="9"/>
      <c r="P65" s="9"/>
      <c r="Q65" s="9"/>
      <c r="R65" s="105"/>
      <c r="S65" s="103"/>
      <c r="T65" s="9"/>
      <c r="U65" s="9"/>
      <c r="V65" s="9"/>
      <c r="W65" s="9"/>
      <c r="X65" s="9"/>
      <c r="Y65" s="9"/>
      <c r="Z65" s="105"/>
      <c r="AA65" s="107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5"/>
      <c r="AM65" s="98">
        <f t="shared" si="5"/>
        <v>0</v>
      </c>
      <c r="AN65" s="8"/>
      <c r="AO65" s="8"/>
      <c r="AP65" s="8"/>
      <c r="AQ65" s="8"/>
      <c r="AR65" s="8"/>
      <c r="AS65" s="109"/>
      <c r="AT65" s="111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109"/>
      <c r="BF65" s="97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17">
        <f t="shared" si="6"/>
        <v>0</v>
      </c>
      <c r="BS65" s="119"/>
      <c r="BT65" s="101"/>
      <c r="BU65" s="101"/>
      <c r="BV65" s="101"/>
      <c r="BW65" s="68"/>
      <c r="BX65" s="101"/>
      <c r="BY65" s="101"/>
      <c r="BZ65" s="101"/>
      <c r="CA65" s="101"/>
      <c r="CB65" s="120"/>
      <c r="CC65" s="101"/>
      <c r="CD65" s="101"/>
      <c r="CE65" s="68"/>
      <c r="CF65" s="101"/>
      <c r="CG65" s="101"/>
      <c r="CH65" s="101"/>
      <c r="CI65" s="101"/>
      <c r="CJ65" s="101"/>
      <c r="CK65" s="8"/>
      <c r="CL65" s="109"/>
      <c r="CM65" s="97"/>
      <c r="CN65" s="8"/>
      <c r="CO65" s="8"/>
      <c r="CP65" s="8"/>
      <c r="CQ65" s="8"/>
      <c r="CR65" s="8"/>
      <c r="CS65" s="446">
        <f t="shared" si="7"/>
        <v>0</v>
      </c>
      <c r="CT65" s="447"/>
    </row>
    <row r="66" spans="1:98" ht="15.5" thickTop="1" thickBot="1">
      <c r="A66" s="17">
        <v>61</v>
      </c>
      <c r="B66" s="7" t="str">
        <f>'S.O.'!B63</f>
        <v>Red de Transporte Público de Pasajeros de la Ciudad de México</v>
      </c>
      <c r="C66" s="9"/>
      <c r="D66" s="9"/>
      <c r="E66" s="9"/>
      <c r="F66" s="9"/>
      <c r="G66" s="9"/>
      <c r="H66" s="9"/>
      <c r="I66" s="9"/>
      <c r="J66" s="17">
        <f t="shared" si="4"/>
        <v>0</v>
      </c>
      <c r="K66" s="9"/>
      <c r="L66" s="9"/>
      <c r="M66" s="9"/>
      <c r="N66" s="9"/>
      <c r="O66" s="9"/>
      <c r="P66" s="9"/>
      <c r="Q66" s="9"/>
      <c r="R66" s="105"/>
      <c r="S66" s="103"/>
      <c r="T66" s="9"/>
      <c r="U66" s="9"/>
      <c r="V66" s="9"/>
      <c r="W66" s="9"/>
      <c r="X66" s="9"/>
      <c r="Y66" s="9"/>
      <c r="Z66" s="105"/>
      <c r="AA66" s="107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05"/>
      <c r="AM66" s="98">
        <f t="shared" si="5"/>
        <v>0</v>
      </c>
      <c r="AN66" s="8"/>
      <c r="AO66" s="8"/>
      <c r="AP66" s="8"/>
      <c r="AQ66" s="8"/>
      <c r="AR66" s="8"/>
      <c r="AS66" s="109"/>
      <c r="AT66" s="111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109"/>
      <c r="BF66" s="97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17">
        <f t="shared" si="6"/>
        <v>0</v>
      </c>
      <c r="BS66" s="119"/>
      <c r="BT66" s="101"/>
      <c r="BU66" s="101"/>
      <c r="BV66" s="101"/>
      <c r="BW66" s="68"/>
      <c r="BX66" s="101"/>
      <c r="BY66" s="101"/>
      <c r="BZ66" s="101"/>
      <c r="CA66" s="101"/>
      <c r="CB66" s="120"/>
      <c r="CC66" s="101"/>
      <c r="CD66" s="101"/>
      <c r="CE66" s="68"/>
      <c r="CF66" s="101"/>
      <c r="CG66" s="101"/>
      <c r="CH66" s="101"/>
      <c r="CI66" s="101"/>
      <c r="CJ66" s="101"/>
      <c r="CK66" s="8"/>
      <c r="CL66" s="109"/>
      <c r="CM66" s="97"/>
      <c r="CN66" s="8"/>
      <c r="CO66" s="8"/>
      <c r="CP66" s="8"/>
      <c r="CQ66" s="8"/>
      <c r="CR66" s="8"/>
      <c r="CS66" s="446">
        <f t="shared" si="7"/>
        <v>0</v>
      </c>
      <c r="CT66" s="447"/>
    </row>
    <row r="67" spans="1:98" ht="27" thickTop="1" thickBot="1">
      <c r="A67" s="17">
        <v>62</v>
      </c>
      <c r="B67" s="7" t="str">
        <f>'S.O.'!B64</f>
        <v>Secretaría Ejecutiva del Sistema Anticorrupción de la Ciudad de México</v>
      </c>
      <c r="C67" s="9"/>
      <c r="D67" s="9"/>
      <c r="E67" s="9"/>
      <c r="F67" s="9"/>
      <c r="G67" s="9"/>
      <c r="H67" s="9"/>
      <c r="I67" s="9"/>
      <c r="J67" s="17">
        <f t="shared" si="4"/>
        <v>0</v>
      </c>
      <c r="K67" s="9"/>
      <c r="L67" s="9"/>
      <c r="M67" s="9"/>
      <c r="N67" s="9"/>
      <c r="O67" s="9"/>
      <c r="P67" s="9"/>
      <c r="Q67" s="9"/>
      <c r="R67" s="105"/>
      <c r="S67" s="103"/>
      <c r="T67" s="9"/>
      <c r="U67" s="9"/>
      <c r="V67" s="9"/>
      <c r="W67" s="9"/>
      <c r="X67" s="9"/>
      <c r="Y67" s="9"/>
      <c r="Z67" s="105"/>
      <c r="AA67" s="107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05"/>
      <c r="AM67" s="98">
        <f t="shared" si="5"/>
        <v>0</v>
      </c>
      <c r="AN67" s="8"/>
      <c r="AO67" s="8"/>
      <c r="AP67" s="8"/>
      <c r="AQ67" s="8"/>
      <c r="AR67" s="8"/>
      <c r="AS67" s="109"/>
      <c r="AT67" s="111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109"/>
      <c r="BF67" s="97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17">
        <f t="shared" si="6"/>
        <v>0</v>
      </c>
      <c r="BS67" s="119"/>
      <c r="BT67" s="101"/>
      <c r="BU67" s="101"/>
      <c r="BV67" s="101"/>
      <c r="BW67" s="68"/>
      <c r="BX67" s="101"/>
      <c r="BY67" s="101"/>
      <c r="BZ67" s="101"/>
      <c r="CA67" s="101"/>
      <c r="CB67" s="120"/>
      <c r="CC67" s="101"/>
      <c r="CD67" s="101"/>
      <c r="CE67" s="68"/>
      <c r="CF67" s="101"/>
      <c r="CG67" s="101"/>
      <c r="CH67" s="101"/>
      <c r="CI67" s="101"/>
      <c r="CJ67" s="101"/>
      <c r="CK67" s="8"/>
      <c r="CL67" s="109"/>
      <c r="CM67" s="97"/>
      <c r="CN67" s="8"/>
      <c r="CO67" s="8"/>
      <c r="CP67" s="8"/>
      <c r="CQ67" s="8"/>
      <c r="CR67" s="8"/>
      <c r="CS67" s="446">
        <f t="shared" si="7"/>
        <v>0</v>
      </c>
      <c r="CT67" s="447"/>
    </row>
    <row r="68" spans="1:98" ht="15.5" thickTop="1" thickBot="1">
      <c r="A68" s="17">
        <v>63</v>
      </c>
      <c r="B68" s="7" t="str">
        <f>'S.O.'!B65</f>
        <v>Servicio de Transportes Eléctricos de la Ciudad de México.</v>
      </c>
      <c r="C68" s="9"/>
      <c r="D68" s="9"/>
      <c r="E68" s="9"/>
      <c r="F68" s="9"/>
      <c r="G68" s="9"/>
      <c r="H68" s="9"/>
      <c r="I68" s="9"/>
      <c r="J68" s="17">
        <f t="shared" si="4"/>
        <v>0</v>
      </c>
      <c r="K68" s="9"/>
      <c r="L68" s="9"/>
      <c r="M68" s="9"/>
      <c r="N68" s="9"/>
      <c r="O68" s="9"/>
      <c r="P68" s="9"/>
      <c r="Q68" s="9"/>
      <c r="R68" s="105"/>
      <c r="S68" s="103"/>
      <c r="T68" s="9"/>
      <c r="U68" s="9"/>
      <c r="V68" s="9"/>
      <c r="W68" s="9"/>
      <c r="X68" s="9"/>
      <c r="Y68" s="9"/>
      <c r="Z68" s="105"/>
      <c r="AA68" s="107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05"/>
      <c r="AM68" s="98">
        <f t="shared" si="5"/>
        <v>0</v>
      </c>
      <c r="AN68" s="8"/>
      <c r="AO68" s="8"/>
      <c r="AP68" s="8"/>
      <c r="AQ68" s="8"/>
      <c r="AR68" s="8"/>
      <c r="AS68" s="109"/>
      <c r="AT68" s="111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109"/>
      <c r="BF68" s="97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17">
        <f t="shared" si="6"/>
        <v>0</v>
      </c>
      <c r="BS68" s="119"/>
      <c r="BT68" s="101"/>
      <c r="BU68" s="101"/>
      <c r="BV68" s="101"/>
      <c r="BW68" s="68"/>
      <c r="BX68" s="101"/>
      <c r="BY68" s="101"/>
      <c r="BZ68" s="101"/>
      <c r="CA68" s="101"/>
      <c r="CB68" s="120"/>
      <c r="CC68" s="101"/>
      <c r="CD68" s="101"/>
      <c r="CE68" s="68"/>
      <c r="CF68" s="101"/>
      <c r="CG68" s="101"/>
      <c r="CH68" s="101"/>
      <c r="CI68" s="101"/>
      <c r="CJ68" s="101"/>
      <c r="CK68" s="8"/>
      <c r="CL68" s="109"/>
      <c r="CM68" s="97"/>
      <c r="CN68" s="8"/>
      <c r="CO68" s="8"/>
      <c r="CP68" s="8"/>
      <c r="CQ68" s="8"/>
      <c r="CR68" s="8"/>
      <c r="CS68" s="446">
        <f t="shared" si="7"/>
        <v>0</v>
      </c>
      <c r="CT68" s="447"/>
    </row>
    <row r="69" spans="1:98" ht="15.5" thickTop="1" thickBot="1">
      <c r="A69" s="17">
        <v>64</v>
      </c>
      <c r="B69" s="7" t="str">
        <f>'S.O.'!B66</f>
        <v>Servicios de Salud Pública de la Ciudad de México</v>
      </c>
      <c r="C69" s="9"/>
      <c r="D69" s="9"/>
      <c r="E69" s="9"/>
      <c r="F69" s="9">
        <v>1</v>
      </c>
      <c r="G69" s="9"/>
      <c r="H69" s="9">
        <v>2</v>
      </c>
      <c r="I69" s="9">
        <v>1</v>
      </c>
      <c r="J69" s="17">
        <f t="shared" si="4"/>
        <v>4</v>
      </c>
      <c r="K69" s="9"/>
      <c r="L69" s="9"/>
      <c r="M69" s="9"/>
      <c r="N69" s="9"/>
      <c r="O69" s="9"/>
      <c r="P69" s="9"/>
      <c r="Q69" s="9"/>
      <c r="R69" s="105"/>
      <c r="S69" s="103"/>
      <c r="T69" s="9"/>
      <c r="U69" s="9"/>
      <c r="V69" s="9"/>
      <c r="W69" s="9"/>
      <c r="X69" s="9"/>
      <c r="Y69" s="9"/>
      <c r="Z69" s="105"/>
      <c r="AA69" s="107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05"/>
      <c r="AM69" s="98">
        <f t="shared" si="5"/>
        <v>0</v>
      </c>
      <c r="AN69" s="8"/>
      <c r="AO69" s="8"/>
      <c r="AP69" s="8"/>
      <c r="AQ69" s="8"/>
      <c r="AR69" s="8"/>
      <c r="AS69" s="109"/>
      <c r="AT69" s="111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109"/>
      <c r="BF69" s="97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17">
        <f t="shared" si="6"/>
        <v>0</v>
      </c>
      <c r="BS69" s="119"/>
      <c r="BT69" s="101"/>
      <c r="BU69" s="101"/>
      <c r="BV69" s="101"/>
      <c r="BW69" s="68"/>
      <c r="BX69" s="101"/>
      <c r="BY69" s="101"/>
      <c r="BZ69" s="101"/>
      <c r="CA69" s="101"/>
      <c r="CB69" s="120"/>
      <c r="CC69" s="101"/>
      <c r="CD69" s="101"/>
      <c r="CE69" s="68"/>
      <c r="CF69" s="101"/>
      <c r="CG69" s="101"/>
      <c r="CH69" s="101"/>
      <c r="CI69" s="101"/>
      <c r="CJ69" s="101"/>
      <c r="CK69" s="8"/>
      <c r="CL69" s="109"/>
      <c r="CM69" s="97"/>
      <c r="CN69" s="8"/>
      <c r="CO69" s="8"/>
      <c r="CP69" s="8"/>
      <c r="CQ69" s="8"/>
      <c r="CR69" s="8"/>
      <c r="CS69" s="446">
        <f t="shared" si="7"/>
        <v>0</v>
      </c>
      <c r="CT69" s="447"/>
    </row>
    <row r="70" spans="1:98" ht="15.5" thickTop="1" thickBot="1">
      <c r="A70" s="17">
        <v>65</v>
      </c>
      <c r="B70" s="7" t="str">
        <f>'S.O.'!B67</f>
        <v>Servicios Metropolitanos, S.A. de C.V.</v>
      </c>
      <c r="C70" s="9"/>
      <c r="D70" s="9"/>
      <c r="E70" s="9"/>
      <c r="F70" s="9"/>
      <c r="G70" s="9"/>
      <c r="H70" s="9"/>
      <c r="I70" s="9"/>
      <c r="J70" s="17">
        <f t="shared" ref="J70:J82" si="8">SUM(C70:I70)</f>
        <v>0</v>
      </c>
      <c r="K70" s="9"/>
      <c r="L70" s="9"/>
      <c r="M70" s="9"/>
      <c r="N70" s="9"/>
      <c r="O70" s="9"/>
      <c r="P70" s="9"/>
      <c r="Q70" s="9"/>
      <c r="R70" s="105"/>
      <c r="S70" s="103"/>
      <c r="T70" s="9"/>
      <c r="U70" s="9"/>
      <c r="V70" s="9"/>
      <c r="W70" s="9"/>
      <c r="X70" s="9"/>
      <c r="Y70" s="9"/>
      <c r="Z70" s="105"/>
      <c r="AA70" s="107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05"/>
      <c r="AM70" s="98">
        <f t="shared" ref="AM70:AM82" si="9">SUM(K70:AL70)</f>
        <v>0</v>
      </c>
      <c r="AN70" s="8"/>
      <c r="AO70" s="8"/>
      <c r="AP70" s="8"/>
      <c r="AQ70" s="8"/>
      <c r="AR70" s="8"/>
      <c r="AS70" s="109"/>
      <c r="AT70" s="111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109"/>
      <c r="BF70" s="97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17">
        <f t="shared" ref="BR70:BR101" si="10">SUM(AN70:BQ70)</f>
        <v>0</v>
      </c>
      <c r="BS70" s="119"/>
      <c r="BT70" s="101"/>
      <c r="BU70" s="101"/>
      <c r="BV70" s="101"/>
      <c r="BW70" s="68"/>
      <c r="BX70" s="101"/>
      <c r="BY70" s="101"/>
      <c r="BZ70" s="101"/>
      <c r="CA70" s="101"/>
      <c r="CB70" s="120"/>
      <c r="CC70" s="101"/>
      <c r="CD70" s="101"/>
      <c r="CE70" s="68"/>
      <c r="CF70" s="101"/>
      <c r="CG70" s="101"/>
      <c r="CH70" s="101"/>
      <c r="CI70" s="101"/>
      <c r="CJ70" s="101"/>
      <c r="CK70" s="8"/>
      <c r="CL70" s="109"/>
      <c r="CM70" s="97"/>
      <c r="CN70" s="8"/>
      <c r="CO70" s="8"/>
      <c r="CP70" s="8"/>
      <c r="CQ70" s="8"/>
      <c r="CR70" s="8"/>
      <c r="CS70" s="446">
        <f t="shared" ref="CS70:CS101" si="11">SUM(BS70:CR70)</f>
        <v>0</v>
      </c>
      <c r="CT70" s="447"/>
    </row>
    <row r="71" spans="1:98" ht="15.5" thickTop="1" thickBot="1">
      <c r="A71" s="17">
        <v>66</v>
      </c>
      <c r="B71" s="7" t="str">
        <f>'S.O.'!B68</f>
        <v>Sistema de Aguas de la Ciudad de México</v>
      </c>
      <c r="C71" s="9"/>
      <c r="D71" s="9"/>
      <c r="E71" s="9">
        <v>1</v>
      </c>
      <c r="F71" s="9"/>
      <c r="G71" s="9"/>
      <c r="H71" s="9"/>
      <c r="I71" s="9"/>
      <c r="J71" s="17">
        <f t="shared" si="8"/>
        <v>1</v>
      </c>
      <c r="K71" s="9"/>
      <c r="L71" s="9"/>
      <c r="M71" s="9"/>
      <c r="N71" s="9"/>
      <c r="O71" s="9"/>
      <c r="P71" s="9"/>
      <c r="Q71" s="9"/>
      <c r="R71" s="105"/>
      <c r="S71" s="103"/>
      <c r="T71" s="9"/>
      <c r="U71" s="9"/>
      <c r="V71" s="9"/>
      <c r="W71" s="9"/>
      <c r="X71" s="9"/>
      <c r="Y71" s="9"/>
      <c r="Z71" s="105"/>
      <c r="AA71" s="107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05"/>
      <c r="AM71" s="98">
        <f t="shared" si="9"/>
        <v>0</v>
      </c>
      <c r="AN71" s="8"/>
      <c r="AO71" s="8"/>
      <c r="AP71" s="8"/>
      <c r="AQ71" s="8"/>
      <c r="AR71" s="8"/>
      <c r="AS71" s="109"/>
      <c r="AT71" s="111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109"/>
      <c r="BF71" s="97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17">
        <f t="shared" si="10"/>
        <v>0</v>
      </c>
      <c r="BS71" s="119"/>
      <c r="BT71" s="101"/>
      <c r="BU71" s="101"/>
      <c r="BV71" s="101"/>
      <c r="BW71" s="68"/>
      <c r="BX71" s="101"/>
      <c r="BY71" s="101"/>
      <c r="BZ71" s="101"/>
      <c r="CA71" s="101"/>
      <c r="CB71" s="120"/>
      <c r="CC71" s="101"/>
      <c r="CD71" s="101"/>
      <c r="CE71" s="68"/>
      <c r="CF71" s="101"/>
      <c r="CG71" s="101"/>
      <c r="CH71" s="101"/>
      <c r="CI71" s="101"/>
      <c r="CJ71" s="101"/>
      <c r="CK71" s="8"/>
      <c r="CL71" s="109"/>
      <c r="CM71" s="97"/>
      <c r="CN71" s="8"/>
      <c r="CO71" s="8"/>
      <c r="CP71" s="8"/>
      <c r="CQ71" s="8"/>
      <c r="CR71" s="8"/>
      <c r="CS71" s="446">
        <f t="shared" si="11"/>
        <v>0</v>
      </c>
      <c r="CT71" s="447"/>
    </row>
    <row r="72" spans="1:98" ht="15.5" thickTop="1" thickBot="1">
      <c r="A72" s="17">
        <v>67</v>
      </c>
      <c r="B72" s="7" t="str">
        <f>'S.O.'!B69</f>
        <v>Sistema de Transporte Colectivo</v>
      </c>
      <c r="C72" s="9"/>
      <c r="D72" s="9"/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17">
        <f t="shared" si="8"/>
        <v>5</v>
      </c>
      <c r="K72" s="9"/>
      <c r="L72" s="9"/>
      <c r="M72" s="9"/>
      <c r="N72" s="9"/>
      <c r="O72" s="9"/>
      <c r="P72" s="9"/>
      <c r="Q72" s="9"/>
      <c r="R72" s="105"/>
      <c r="S72" s="103"/>
      <c r="T72" s="9"/>
      <c r="U72" s="9"/>
      <c r="V72" s="9"/>
      <c r="W72" s="9"/>
      <c r="X72" s="9"/>
      <c r="Y72" s="9"/>
      <c r="Z72" s="105"/>
      <c r="AA72" s="107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5"/>
      <c r="AM72" s="98">
        <f t="shared" si="9"/>
        <v>0</v>
      </c>
      <c r="AN72" s="8"/>
      <c r="AO72" s="8"/>
      <c r="AP72" s="8"/>
      <c r="AQ72" s="8"/>
      <c r="AR72" s="8"/>
      <c r="AS72" s="109"/>
      <c r="AT72" s="111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109"/>
      <c r="BF72" s="97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17">
        <f t="shared" si="10"/>
        <v>0</v>
      </c>
      <c r="BS72" s="119"/>
      <c r="BT72" s="101"/>
      <c r="BU72" s="101"/>
      <c r="BV72" s="101"/>
      <c r="BW72" s="68"/>
      <c r="BX72" s="101"/>
      <c r="BY72" s="101"/>
      <c r="BZ72" s="101"/>
      <c r="CA72" s="101"/>
      <c r="CB72" s="120"/>
      <c r="CC72" s="101"/>
      <c r="CD72" s="101"/>
      <c r="CE72" s="68"/>
      <c r="CF72" s="101"/>
      <c r="CG72" s="101"/>
      <c r="CH72" s="101"/>
      <c r="CI72" s="101"/>
      <c r="CJ72" s="101"/>
      <c r="CK72" s="8"/>
      <c r="CL72" s="109"/>
      <c r="CM72" s="97"/>
      <c r="CN72" s="8"/>
      <c r="CO72" s="8"/>
      <c r="CP72" s="8"/>
      <c r="CQ72" s="8"/>
      <c r="CR72" s="8"/>
      <c r="CS72" s="446">
        <f t="shared" si="11"/>
        <v>0</v>
      </c>
      <c r="CT72" s="447"/>
    </row>
    <row r="73" spans="1:98" ht="27" thickTop="1" thickBot="1">
      <c r="A73" s="17">
        <v>68</v>
      </c>
      <c r="B73" s="7" t="str">
        <f>'S.O.'!B70</f>
        <v>Sistema para el Desarrollo Integral de la Familia de la Ciudad de México.</v>
      </c>
      <c r="C73" s="9"/>
      <c r="D73" s="9"/>
      <c r="E73" s="9">
        <v>1</v>
      </c>
      <c r="F73" s="9">
        <v>1</v>
      </c>
      <c r="G73" s="9"/>
      <c r="H73" s="9">
        <v>3</v>
      </c>
      <c r="I73" s="9">
        <v>1</v>
      </c>
      <c r="J73" s="17">
        <f t="shared" si="8"/>
        <v>6</v>
      </c>
      <c r="K73" s="9"/>
      <c r="L73" s="9"/>
      <c r="M73" s="9"/>
      <c r="N73" s="9"/>
      <c r="O73" s="9"/>
      <c r="P73" s="9"/>
      <c r="Q73" s="9"/>
      <c r="R73" s="105"/>
      <c r="S73" s="103"/>
      <c r="T73" s="9"/>
      <c r="U73" s="9"/>
      <c r="V73" s="9"/>
      <c r="W73" s="9"/>
      <c r="X73" s="9"/>
      <c r="Y73" s="9"/>
      <c r="Z73" s="105"/>
      <c r="AA73" s="107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05"/>
      <c r="AM73" s="98">
        <f t="shared" si="9"/>
        <v>0</v>
      </c>
      <c r="AN73" s="8"/>
      <c r="AO73" s="8"/>
      <c r="AP73" s="8"/>
      <c r="AQ73" s="8"/>
      <c r="AR73" s="8"/>
      <c r="AS73" s="109"/>
      <c r="AT73" s="111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109"/>
      <c r="BF73" s="97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17">
        <f t="shared" si="10"/>
        <v>0</v>
      </c>
      <c r="BS73" s="119"/>
      <c r="BT73" s="101"/>
      <c r="BU73" s="101"/>
      <c r="BV73" s="101"/>
      <c r="BW73" s="68"/>
      <c r="BX73" s="101"/>
      <c r="BY73" s="101"/>
      <c r="BZ73" s="101"/>
      <c r="CA73" s="101"/>
      <c r="CB73" s="120"/>
      <c r="CC73" s="101"/>
      <c r="CD73" s="101"/>
      <c r="CE73" s="68"/>
      <c r="CF73" s="101"/>
      <c r="CG73" s="101"/>
      <c r="CH73" s="101"/>
      <c r="CI73" s="101"/>
      <c r="CJ73" s="101"/>
      <c r="CK73" s="8"/>
      <c r="CL73" s="109"/>
      <c r="CM73" s="97"/>
      <c r="CN73" s="8"/>
      <c r="CO73" s="8"/>
      <c r="CP73" s="8"/>
      <c r="CQ73" s="8"/>
      <c r="CR73" s="8"/>
      <c r="CS73" s="446">
        <f t="shared" si="11"/>
        <v>0</v>
      </c>
      <c r="CT73" s="447"/>
    </row>
    <row r="74" spans="1:98" ht="15.5" thickTop="1" thickBot="1">
      <c r="A74" s="17">
        <v>69</v>
      </c>
      <c r="B74" s="7" t="str">
        <f>'S.O.'!B71</f>
        <v>Servicios de Medios Públicos de la Ciudad de México</v>
      </c>
      <c r="C74" s="9"/>
      <c r="D74" s="9"/>
      <c r="E74" s="9">
        <v>1</v>
      </c>
      <c r="F74" s="9"/>
      <c r="G74" s="9"/>
      <c r="H74" s="9"/>
      <c r="I74" s="9"/>
      <c r="J74" s="17">
        <f t="shared" si="8"/>
        <v>1</v>
      </c>
      <c r="K74" s="9"/>
      <c r="L74" s="9"/>
      <c r="M74" s="9"/>
      <c r="N74" s="9"/>
      <c r="O74" s="9"/>
      <c r="P74" s="9"/>
      <c r="Q74" s="9"/>
      <c r="R74" s="105"/>
      <c r="S74" s="103"/>
      <c r="T74" s="9"/>
      <c r="U74" s="9"/>
      <c r="V74" s="9"/>
      <c r="W74" s="9"/>
      <c r="X74" s="9"/>
      <c r="Y74" s="9"/>
      <c r="Z74" s="105"/>
      <c r="AA74" s="107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05"/>
      <c r="AM74" s="98">
        <f t="shared" si="9"/>
        <v>0</v>
      </c>
      <c r="AN74" s="8"/>
      <c r="AO74" s="8"/>
      <c r="AP74" s="8"/>
      <c r="AQ74" s="8"/>
      <c r="AR74" s="8"/>
      <c r="AS74" s="109"/>
      <c r="AT74" s="111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109"/>
      <c r="BF74" s="97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17">
        <f t="shared" si="10"/>
        <v>0</v>
      </c>
      <c r="BS74" s="119"/>
      <c r="BT74" s="101"/>
      <c r="BU74" s="101"/>
      <c r="BV74" s="101"/>
      <c r="BW74" s="68"/>
      <c r="BX74" s="101"/>
      <c r="BY74" s="101"/>
      <c r="BZ74" s="101"/>
      <c r="CA74" s="101"/>
      <c r="CB74" s="120"/>
      <c r="CC74" s="101"/>
      <c r="CD74" s="101"/>
      <c r="CE74" s="68"/>
      <c r="CF74" s="101"/>
      <c r="CG74" s="101"/>
      <c r="CH74" s="101"/>
      <c r="CI74" s="101"/>
      <c r="CJ74" s="101"/>
      <c r="CK74" s="8"/>
      <c r="CL74" s="109"/>
      <c r="CM74" s="97"/>
      <c r="CN74" s="8"/>
      <c r="CO74" s="8"/>
      <c r="CP74" s="8"/>
      <c r="CQ74" s="8"/>
      <c r="CR74" s="8"/>
      <c r="CS74" s="446">
        <f t="shared" si="11"/>
        <v>0</v>
      </c>
      <c r="CT74" s="447"/>
    </row>
    <row r="75" spans="1:98" ht="15.5" thickTop="1" thickBot="1">
      <c r="A75" s="17">
        <v>70</v>
      </c>
      <c r="B75" s="7" t="str">
        <f>'S.O.'!B72</f>
        <v>Universidad de la Policía de la Ciudad de México.</v>
      </c>
      <c r="C75" s="9"/>
      <c r="D75" s="9"/>
      <c r="E75" s="9"/>
      <c r="F75" s="9"/>
      <c r="G75" s="9"/>
      <c r="H75" s="9"/>
      <c r="I75" s="9"/>
      <c r="J75" s="17">
        <f t="shared" si="8"/>
        <v>0</v>
      </c>
      <c r="K75" s="9"/>
      <c r="L75" s="9"/>
      <c r="M75" s="9"/>
      <c r="N75" s="9"/>
      <c r="O75" s="9"/>
      <c r="P75" s="9"/>
      <c r="Q75" s="9"/>
      <c r="R75" s="105"/>
      <c r="S75" s="103"/>
      <c r="T75" s="9"/>
      <c r="U75" s="9"/>
      <c r="V75" s="9"/>
      <c r="W75" s="9"/>
      <c r="X75" s="9"/>
      <c r="Y75" s="9"/>
      <c r="Z75" s="105"/>
      <c r="AA75" s="107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05"/>
      <c r="AM75" s="98">
        <f t="shared" si="9"/>
        <v>0</v>
      </c>
      <c r="AN75" s="8"/>
      <c r="AO75" s="8"/>
      <c r="AP75" s="8"/>
      <c r="AQ75" s="8"/>
      <c r="AR75" s="8"/>
      <c r="AS75" s="109"/>
      <c r="AT75" s="111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109"/>
      <c r="BF75" s="97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17">
        <f t="shared" si="10"/>
        <v>0</v>
      </c>
      <c r="BS75" s="119"/>
      <c r="BT75" s="101"/>
      <c r="BU75" s="101"/>
      <c r="BV75" s="101"/>
      <c r="BW75" s="68"/>
      <c r="BX75" s="101"/>
      <c r="BY75" s="101"/>
      <c r="BZ75" s="101"/>
      <c r="CA75" s="101"/>
      <c r="CB75" s="120"/>
      <c r="CC75" s="101"/>
      <c r="CD75" s="101"/>
      <c r="CE75" s="68"/>
      <c r="CF75" s="101"/>
      <c r="CG75" s="101"/>
      <c r="CH75" s="101"/>
      <c r="CI75" s="101"/>
      <c r="CJ75" s="101"/>
      <c r="CK75" s="8"/>
      <c r="CL75" s="109"/>
      <c r="CM75" s="97"/>
      <c r="CN75" s="8"/>
      <c r="CO75" s="8"/>
      <c r="CP75" s="8"/>
      <c r="CQ75" s="8"/>
      <c r="CR75" s="8"/>
      <c r="CS75" s="446">
        <f t="shared" si="11"/>
        <v>0</v>
      </c>
      <c r="CT75" s="447"/>
    </row>
    <row r="76" spans="1:98" ht="15.5" thickTop="1" thickBot="1">
      <c r="A76" s="17">
        <v>71</v>
      </c>
      <c r="B76" s="7" t="str">
        <f>'S.O.'!B73</f>
        <v>Universidad de la Salud</v>
      </c>
      <c r="C76" s="9"/>
      <c r="D76" s="9"/>
      <c r="E76" s="9"/>
      <c r="F76" s="9"/>
      <c r="G76" s="9"/>
      <c r="H76" s="9"/>
      <c r="I76" s="9"/>
      <c r="J76" s="17">
        <f t="shared" si="8"/>
        <v>0</v>
      </c>
      <c r="K76" s="9"/>
      <c r="L76" s="9"/>
      <c r="M76" s="9"/>
      <c r="N76" s="9"/>
      <c r="O76" s="9"/>
      <c r="P76" s="9"/>
      <c r="Q76" s="9"/>
      <c r="R76" s="105"/>
      <c r="S76" s="103"/>
      <c r="T76" s="9"/>
      <c r="U76" s="9"/>
      <c r="V76" s="9"/>
      <c r="W76" s="9"/>
      <c r="X76" s="9"/>
      <c r="Y76" s="9"/>
      <c r="Z76" s="105"/>
      <c r="AA76" s="107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05"/>
      <c r="AM76" s="98">
        <f t="shared" si="9"/>
        <v>0</v>
      </c>
      <c r="AN76" s="8"/>
      <c r="AO76" s="8"/>
      <c r="AP76" s="8"/>
      <c r="AQ76" s="8"/>
      <c r="AR76" s="8"/>
      <c r="AS76" s="109"/>
      <c r="AT76" s="111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109"/>
      <c r="BF76" s="97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17">
        <f t="shared" si="10"/>
        <v>0</v>
      </c>
      <c r="BS76" s="119"/>
      <c r="BT76" s="101"/>
      <c r="BU76" s="101"/>
      <c r="BV76" s="101"/>
      <c r="BW76" s="68"/>
      <c r="BX76" s="101"/>
      <c r="BY76" s="101"/>
      <c r="BZ76" s="101"/>
      <c r="CA76" s="101"/>
      <c r="CB76" s="120"/>
      <c r="CC76" s="101"/>
      <c r="CD76" s="101"/>
      <c r="CE76" s="68"/>
      <c r="CF76" s="101"/>
      <c r="CG76" s="101"/>
      <c r="CH76" s="101"/>
      <c r="CI76" s="101"/>
      <c r="CJ76" s="101"/>
      <c r="CK76" s="8"/>
      <c r="CL76" s="109"/>
      <c r="CM76" s="97"/>
      <c r="CN76" s="8"/>
      <c r="CO76" s="8"/>
      <c r="CP76" s="8"/>
      <c r="CQ76" s="8"/>
      <c r="CR76" s="8"/>
      <c r="CS76" s="446">
        <f t="shared" si="11"/>
        <v>0</v>
      </c>
      <c r="CT76" s="447"/>
    </row>
    <row r="77" spans="1:98" ht="15.5" thickTop="1" thickBot="1">
      <c r="A77" s="13">
        <v>72</v>
      </c>
      <c r="B77" s="7" t="str">
        <f>'S.O.'!B74</f>
        <v>Fideicomiso Centro Histórico de la Ciudad de México.</v>
      </c>
      <c r="C77" s="9"/>
      <c r="D77" s="9"/>
      <c r="E77" s="9">
        <v>1</v>
      </c>
      <c r="F77" s="9">
        <v>1</v>
      </c>
      <c r="G77" s="9"/>
      <c r="H77" s="9"/>
      <c r="I77" s="9"/>
      <c r="J77" s="13">
        <f t="shared" si="8"/>
        <v>2</v>
      </c>
      <c r="K77" s="9"/>
      <c r="L77" s="9"/>
      <c r="M77" s="9"/>
      <c r="N77" s="9"/>
      <c r="O77" s="9"/>
      <c r="P77" s="9"/>
      <c r="Q77" s="9"/>
      <c r="R77" s="105"/>
      <c r="S77" s="103"/>
      <c r="T77" s="9"/>
      <c r="U77" s="9"/>
      <c r="V77" s="9"/>
      <c r="W77" s="9"/>
      <c r="X77" s="9"/>
      <c r="Y77" s="9"/>
      <c r="Z77" s="105"/>
      <c r="AA77" s="107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05"/>
      <c r="AM77" s="108">
        <f t="shared" si="9"/>
        <v>0</v>
      </c>
      <c r="AN77" s="8"/>
      <c r="AO77" s="8"/>
      <c r="AP77" s="8"/>
      <c r="AQ77" s="8"/>
      <c r="AR77" s="8"/>
      <c r="AS77" s="109"/>
      <c r="AT77" s="111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109"/>
      <c r="BF77" s="97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52">
        <f t="shared" si="10"/>
        <v>0</v>
      </c>
      <c r="BS77" s="119"/>
      <c r="BT77" s="101"/>
      <c r="BU77" s="101"/>
      <c r="BV77" s="101"/>
      <c r="BW77" s="68"/>
      <c r="BX77" s="101"/>
      <c r="BY77" s="101"/>
      <c r="BZ77" s="101"/>
      <c r="CA77" s="101"/>
      <c r="CB77" s="120"/>
      <c r="CC77" s="101"/>
      <c r="CD77" s="101"/>
      <c r="CE77" s="68"/>
      <c r="CF77" s="101"/>
      <c r="CG77" s="101"/>
      <c r="CH77" s="101"/>
      <c r="CI77" s="101"/>
      <c r="CJ77" s="101"/>
      <c r="CK77" s="8"/>
      <c r="CL77" s="109"/>
      <c r="CM77" s="97"/>
      <c r="CN77" s="8"/>
      <c r="CO77" s="8"/>
      <c r="CP77" s="8"/>
      <c r="CQ77" s="8"/>
      <c r="CR77" s="8"/>
      <c r="CS77" s="448">
        <f t="shared" si="11"/>
        <v>0</v>
      </c>
      <c r="CT77" s="449"/>
    </row>
    <row r="78" spans="1:98" ht="15.5" thickTop="1" thickBot="1">
      <c r="A78" s="13">
        <v>73</v>
      </c>
      <c r="B78" s="7" t="str">
        <f>'S.O.'!B75</f>
        <v>Fideicomiso de Recuperación Crediticia de la Ciudad de México.</v>
      </c>
      <c r="C78" s="9"/>
      <c r="D78" s="9"/>
      <c r="E78" s="9">
        <v>3</v>
      </c>
      <c r="F78" s="9"/>
      <c r="G78" s="9"/>
      <c r="H78" s="9">
        <v>3</v>
      </c>
      <c r="I78" s="9">
        <v>1</v>
      </c>
      <c r="J78" s="13">
        <f t="shared" si="8"/>
        <v>7</v>
      </c>
      <c r="K78" s="9"/>
      <c r="L78" s="9"/>
      <c r="M78" s="9"/>
      <c r="N78" s="9"/>
      <c r="O78" s="9"/>
      <c r="P78" s="9"/>
      <c r="Q78" s="9"/>
      <c r="R78" s="105"/>
      <c r="S78" s="103"/>
      <c r="T78" s="9"/>
      <c r="U78" s="9"/>
      <c r="V78" s="9"/>
      <c r="W78" s="9"/>
      <c r="X78" s="9"/>
      <c r="Y78" s="9"/>
      <c r="Z78" s="105"/>
      <c r="AA78" s="107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05"/>
      <c r="AM78" s="108">
        <f t="shared" si="9"/>
        <v>0</v>
      </c>
      <c r="AN78" s="8"/>
      <c r="AO78" s="8"/>
      <c r="AP78" s="8"/>
      <c r="AQ78" s="8"/>
      <c r="AR78" s="8"/>
      <c r="AS78" s="109"/>
      <c r="AT78" s="111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109"/>
      <c r="BF78" s="97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52">
        <f t="shared" si="10"/>
        <v>0</v>
      </c>
      <c r="BS78" s="119"/>
      <c r="BT78" s="101"/>
      <c r="BU78" s="101"/>
      <c r="BV78" s="101"/>
      <c r="BW78" s="68"/>
      <c r="BX78" s="101"/>
      <c r="BY78" s="101"/>
      <c r="BZ78" s="101"/>
      <c r="CA78" s="101"/>
      <c r="CB78" s="120"/>
      <c r="CC78" s="101"/>
      <c r="CD78" s="101"/>
      <c r="CE78" s="68"/>
      <c r="CF78" s="101"/>
      <c r="CG78" s="101"/>
      <c r="CH78" s="101"/>
      <c r="CI78" s="101"/>
      <c r="CJ78" s="101"/>
      <c r="CK78" s="8"/>
      <c r="CL78" s="109"/>
      <c r="CM78" s="97"/>
      <c r="CN78" s="8"/>
      <c r="CO78" s="8"/>
      <c r="CP78" s="8"/>
      <c r="CQ78" s="8"/>
      <c r="CR78" s="8"/>
      <c r="CS78" s="448">
        <f t="shared" si="11"/>
        <v>0</v>
      </c>
      <c r="CT78" s="449"/>
    </row>
    <row r="79" spans="1:98" ht="15.5" thickTop="1" thickBot="1">
      <c r="A79" s="13">
        <v>74</v>
      </c>
      <c r="B79" s="7" t="str">
        <f>'S.O.'!B76</f>
        <v>Fideicomiso Educación Garantizada de la Ciudad de México.</v>
      </c>
      <c r="C79" s="9"/>
      <c r="D79" s="9"/>
      <c r="E79" s="9"/>
      <c r="F79" s="9"/>
      <c r="G79" s="9"/>
      <c r="H79" s="9"/>
      <c r="I79" s="9"/>
      <c r="J79" s="13">
        <f t="shared" si="8"/>
        <v>0</v>
      </c>
      <c r="K79" s="9"/>
      <c r="L79" s="9"/>
      <c r="M79" s="9"/>
      <c r="N79" s="9"/>
      <c r="O79" s="9"/>
      <c r="P79" s="9"/>
      <c r="Q79" s="9"/>
      <c r="R79" s="105"/>
      <c r="S79" s="103"/>
      <c r="T79" s="9"/>
      <c r="U79" s="9"/>
      <c r="V79" s="9"/>
      <c r="W79" s="9"/>
      <c r="X79" s="9"/>
      <c r="Y79" s="9"/>
      <c r="Z79" s="105"/>
      <c r="AA79" s="107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05"/>
      <c r="AM79" s="108">
        <f t="shared" si="9"/>
        <v>0</v>
      </c>
      <c r="AN79" s="8"/>
      <c r="AO79" s="8"/>
      <c r="AP79" s="8"/>
      <c r="AQ79" s="8"/>
      <c r="AR79" s="8"/>
      <c r="AS79" s="109"/>
      <c r="AT79" s="111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109"/>
      <c r="BF79" s="97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52">
        <f t="shared" si="10"/>
        <v>0</v>
      </c>
      <c r="BS79" s="119"/>
      <c r="BT79" s="101"/>
      <c r="BU79" s="101"/>
      <c r="BV79" s="101"/>
      <c r="BW79" s="68"/>
      <c r="BX79" s="101"/>
      <c r="BY79" s="101"/>
      <c r="BZ79" s="101"/>
      <c r="CA79" s="101"/>
      <c r="CB79" s="120"/>
      <c r="CC79" s="101"/>
      <c r="CD79" s="101"/>
      <c r="CE79" s="68"/>
      <c r="CF79" s="101"/>
      <c r="CG79" s="101"/>
      <c r="CH79" s="101"/>
      <c r="CI79" s="101"/>
      <c r="CJ79" s="101"/>
      <c r="CK79" s="8"/>
      <c r="CL79" s="109"/>
      <c r="CM79" s="97"/>
      <c r="CN79" s="8"/>
      <c r="CO79" s="8"/>
      <c r="CP79" s="8"/>
      <c r="CQ79" s="8"/>
      <c r="CR79" s="8"/>
      <c r="CS79" s="448">
        <f t="shared" si="11"/>
        <v>0</v>
      </c>
      <c r="CT79" s="449"/>
    </row>
    <row r="80" spans="1:98" ht="27" thickTop="1" thickBot="1">
      <c r="A80" s="13">
        <v>75</v>
      </c>
      <c r="B80" s="7" t="str">
        <f>'S.O.'!B77</f>
        <v>Fideicomiso Fondo para el Desarrollo Económico y Social de la Ciudad de México.</v>
      </c>
      <c r="C80" s="9"/>
      <c r="D80" s="9"/>
      <c r="E80" s="9"/>
      <c r="F80" s="9"/>
      <c r="G80" s="9"/>
      <c r="H80" s="9"/>
      <c r="I80" s="9"/>
      <c r="J80" s="13">
        <f t="shared" si="8"/>
        <v>0</v>
      </c>
      <c r="K80" s="9"/>
      <c r="L80" s="9"/>
      <c r="M80" s="9"/>
      <c r="N80" s="9"/>
      <c r="O80" s="9"/>
      <c r="P80" s="9"/>
      <c r="Q80" s="9"/>
      <c r="R80" s="105"/>
      <c r="S80" s="103"/>
      <c r="T80" s="9"/>
      <c r="U80" s="9"/>
      <c r="V80" s="9"/>
      <c r="W80" s="9"/>
      <c r="X80" s="9"/>
      <c r="Y80" s="9"/>
      <c r="Z80" s="105"/>
      <c r="AA80" s="107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05"/>
      <c r="AM80" s="108">
        <f t="shared" si="9"/>
        <v>0</v>
      </c>
      <c r="AN80" s="8"/>
      <c r="AO80" s="8"/>
      <c r="AP80" s="8"/>
      <c r="AQ80" s="8"/>
      <c r="AR80" s="8"/>
      <c r="AS80" s="109"/>
      <c r="AT80" s="111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109"/>
      <c r="BF80" s="97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52">
        <f t="shared" si="10"/>
        <v>0</v>
      </c>
      <c r="BS80" s="119"/>
      <c r="BT80" s="101"/>
      <c r="BU80" s="101"/>
      <c r="BV80" s="101"/>
      <c r="BW80" s="68"/>
      <c r="BX80" s="101"/>
      <c r="BY80" s="101"/>
      <c r="BZ80" s="101"/>
      <c r="CA80" s="101"/>
      <c r="CB80" s="120"/>
      <c r="CC80" s="101"/>
      <c r="CD80" s="101"/>
      <c r="CE80" s="68"/>
      <c r="CF80" s="101"/>
      <c r="CG80" s="101"/>
      <c r="CH80" s="101"/>
      <c r="CI80" s="101"/>
      <c r="CJ80" s="101"/>
      <c r="CK80" s="8"/>
      <c r="CL80" s="109"/>
      <c r="CM80" s="97"/>
      <c r="CN80" s="8"/>
      <c r="CO80" s="8"/>
      <c r="CP80" s="8"/>
      <c r="CQ80" s="8"/>
      <c r="CR80" s="8"/>
      <c r="CS80" s="448">
        <f t="shared" si="11"/>
        <v>0</v>
      </c>
      <c r="CT80" s="449"/>
    </row>
    <row r="81" spans="1:98" ht="15.5" thickTop="1" thickBot="1">
      <c r="A81" s="13">
        <v>76</v>
      </c>
      <c r="B81" s="7" t="str">
        <f>'S.O.'!B78</f>
        <v>Fideicomiso Museo de Arte Popular Mexicano.</v>
      </c>
      <c r="C81" s="9"/>
      <c r="D81" s="9"/>
      <c r="E81" s="9"/>
      <c r="F81" s="9"/>
      <c r="G81" s="9"/>
      <c r="H81" s="9"/>
      <c r="I81" s="9"/>
      <c r="J81" s="13">
        <f t="shared" si="8"/>
        <v>0</v>
      </c>
      <c r="K81" s="9"/>
      <c r="L81" s="9"/>
      <c r="M81" s="9"/>
      <c r="N81" s="9"/>
      <c r="O81" s="9"/>
      <c r="P81" s="9"/>
      <c r="Q81" s="9"/>
      <c r="R81" s="105"/>
      <c r="S81" s="103"/>
      <c r="T81" s="9"/>
      <c r="U81" s="9"/>
      <c r="V81" s="9"/>
      <c r="W81" s="9"/>
      <c r="X81" s="9"/>
      <c r="Y81" s="9"/>
      <c r="Z81" s="105"/>
      <c r="AA81" s="107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05"/>
      <c r="AM81" s="108">
        <f t="shared" si="9"/>
        <v>0</v>
      </c>
      <c r="AN81" s="8"/>
      <c r="AO81" s="8"/>
      <c r="AP81" s="8"/>
      <c r="AQ81" s="8"/>
      <c r="AR81" s="8"/>
      <c r="AS81" s="109"/>
      <c r="AT81" s="111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109"/>
      <c r="BF81" s="97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52">
        <f t="shared" si="10"/>
        <v>0</v>
      </c>
      <c r="BS81" s="119"/>
      <c r="BT81" s="101"/>
      <c r="BU81" s="101"/>
      <c r="BV81" s="101"/>
      <c r="BW81" s="68"/>
      <c r="BX81" s="101"/>
      <c r="BY81" s="101"/>
      <c r="BZ81" s="101"/>
      <c r="CA81" s="101"/>
      <c r="CB81" s="120"/>
      <c r="CC81" s="101"/>
      <c r="CD81" s="101"/>
      <c r="CE81" s="68"/>
      <c r="CF81" s="101"/>
      <c r="CG81" s="101"/>
      <c r="CH81" s="101"/>
      <c r="CI81" s="101"/>
      <c r="CJ81" s="101"/>
      <c r="CK81" s="8"/>
      <c r="CL81" s="109"/>
      <c r="CM81" s="97"/>
      <c r="CN81" s="8"/>
      <c r="CO81" s="8"/>
      <c r="CP81" s="8"/>
      <c r="CQ81" s="8"/>
      <c r="CR81" s="8"/>
      <c r="CS81" s="448">
        <f t="shared" si="11"/>
        <v>0</v>
      </c>
      <c r="CT81" s="449"/>
    </row>
    <row r="82" spans="1:98" ht="15.5" thickTop="1" thickBot="1">
      <c r="A82" s="13">
        <v>77</v>
      </c>
      <c r="B82" s="7" t="str">
        <f>'S.O.'!B79</f>
        <v>Fideicomiso Museo del Estanquillo.</v>
      </c>
      <c r="C82" s="9"/>
      <c r="D82" s="9"/>
      <c r="E82" s="9"/>
      <c r="F82" s="9">
        <v>1</v>
      </c>
      <c r="G82" s="9"/>
      <c r="H82" s="9">
        <v>1</v>
      </c>
      <c r="I82" s="9"/>
      <c r="J82" s="13">
        <f t="shared" si="8"/>
        <v>2</v>
      </c>
      <c r="K82" s="9"/>
      <c r="L82" s="9"/>
      <c r="M82" s="9"/>
      <c r="N82" s="9"/>
      <c r="O82" s="9"/>
      <c r="P82" s="9"/>
      <c r="Q82" s="9"/>
      <c r="R82" s="105"/>
      <c r="S82" s="103"/>
      <c r="T82" s="9"/>
      <c r="U82" s="9"/>
      <c r="V82" s="9"/>
      <c r="W82" s="9"/>
      <c r="X82" s="9"/>
      <c r="Y82" s="9"/>
      <c r="Z82" s="105"/>
      <c r="AA82" s="107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05"/>
      <c r="AM82" s="108">
        <f t="shared" si="9"/>
        <v>0</v>
      </c>
      <c r="AN82" s="8"/>
      <c r="AO82" s="8"/>
      <c r="AP82" s="8"/>
      <c r="AQ82" s="8"/>
      <c r="AR82" s="8"/>
      <c r="AS82" s="109"/>
      <c r="AT82" s="111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109"/>
      <c r="BF82" s="97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52">
        <f t="shared" si="10"/>
        <v>0</v>
      </c>
      <c r="BS82" s="119"/>
      <c r="BT82" s="101"/>
      <c r="BU82" s="101"/>
      <c r="BV82" s="101"/>
      <c r="BW82" s="68"/>
      <c r="BX82" s="101"/>
      <c r="BY82" s="101"/>
      <c r="BZ82" s="101"/>
      <c r="CA82" s="101"/>
      <c r="CB82" s="120"/>
      <c r="CC82" s="101"/>
      <c r="CD82" s="101"/>
      <c r="CE82" s="68"/>
      <c r="CF82" s="101"/>
      <c r="CG82" s="101"/>
      <c r="CH82" s="101"/>
      <c r="CI82" s="101"/>
      <c r="CJ82" s="101"/>
      <c r="CK82" s="8"/>
      <c r="CL82" s="109"/>
      <c r="CM82" s="97"/>
      <c r="CN82" s="8"/>
      <c r="CO82" s="8"/>
      <c r="CP82" s="8"/>
      <c r="CQ82" s="8"/>
      <c r="CR82" s="8"/>
      <c r="CS82" s="448">
        <f t="shared" si="11"/>
        <v>0</v>
      </c>
      <c r="CT82" s="449"/>
    </row>
    <row r="83" spans="1:98" ht="27" thickTop="1" thickBot="1">
      <c r="A83" s="13">
        <v>78</v>
      </c>
      <c r="B83" s="7" t="str">
        <f>'S.O.'!B80</f>
        <v>Fideicomiso para el Fondo de Promoción para el Financiamiento del Transporte Público.</v>
      </c>
      <c r="C83" s="9"/>
      <c r="D83" s="9"/>
      <c r="E83" s="9"/>
      <c r="F83" s="9"/>
      <c r="G83" s="9"/>
      <c r="H83" s="9"/>
      <c r="I83" s="9"/>
      <c r="J83" s="13"/>
      <c r="K83" s="9"/>
      <c r="L83" s="9"/>
      <c r="M83" s="9"/>
      <c r="N83" s="9"/>
      <c r="O83" s="9"/>
      <c r="P83" s="9"/>
      <c r="Q83" s="9"/>
      <c r="R83" s="105"/>
      <c r="S83" s="103"/>
      <c r="T83" s="9"/>
      <c r="U83" s="9"/>
      <c r="V83" s="9"/>
      <c r="W83" s="9"/>
      <c r="X83" s="9"/>
      <c r="Y83" s="9"/>
      <c r="Z83" s="105"/>
      <c r="AA83" s="107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05"/>
      <c r="AM83" s="108"/>
      <c r="AN83" s="8"/>
      <c r="AO83" s="8"/>
      <c r="AP83" s="8"/>
      <c r="AQ83" s="8"/>
      <c r="AR83" s="8"/>
      <c r="AS83" s="109"/>
      <c r="AT83" s="111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109"/>
      <c r="BF83" s="97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52">
        <f t="shared" si="10"/>
        <v>0</v>
      </c>
      <c r="BS83" s="119"/>
      <c r="BT83" s="101"/>
      <c r="BU83" s="101"/>
      <c r="BV83" s="101"/>
      <c r="BW83" s="68"/>
      <c r="BX83" s="101"/>
      <c r="BY83" s="101"/>
      <c r="BZ83" s="101"/>
      <c r="CA83" s="101"/>
      <c r="CB83" s="120"/>
      <c r="CC83" s="101"/>
      <c r="CD83" s="101"/>
      <c r="CE83" s="68"/>
      <c r="CF83" s="101"/>
      <c r="CG83" s="101"/>
      <c r="CH83" s="101"/>
      <c r="CI83" s="101"/>
      <c r="CJ83" s="101"/>
      <c r="CK83" s="8"/>
      <c r="CL83" s="109"/>
      <c r="CM83" s="97"/>
      <c r="CN83" s="8"/>
      <c r="CO83" s="8"/>
      <c r="CP83" s="8"/>
      <c r="CQ83" s="8"/>
      <c r="CR83" s="8"/>
      <c r="CS83" s="448">
        <f t="shared" si="11"/>
        <v>0</v>
      </c>
      <c r="CT83" s="449"/>
    </row>
    <row r="84" spans="1:98" ht="27" thickTop="1" thickBot="1">
      <c r="A84" s="13">
        <v>79</v>
      </c>
      <c r="B84" s="7" t="str">
        <f>'S.O.'!B81</f>
        <v>Fideicomiso para la Promoción y Desarrollo del Cine Mexicano de la Ciudad de México.</v>
      </c>
      <c r="C84" s="9"/>
      <c r="D84" s="9"/>
      <c r="E84" s="9"/>
      <c r="F84" s="9"/>
      <c r="G84" s="9"/>
      <c r="H84" s="9">
        <v>1</v>
      </c>
      <c r="I84" s="9"/>
      <c r="J84" s="13">
        <f t="shared" ref="J84:J115" si="12">SUM(C84:I84)</f>
        <v>1</v>
      </c>
      <c r="K84" s="9"/>
      <c r="L84" s="9"/>
      <c r="M84" s="9"/>
      <c r="N84" s="9"/>
      <c r="O84" s="9"/>
      <c r="P84" s="9"/>
      <c r="Q84" s="9"/>
      <c r="R84" s="105"/>
      <c r="S84" s="103"/>
      <c r="T84" s="9"/>
      <c r="U84" s="9"/>
      <c r="V84" s="9"/>
      <c r="W84" s="9"/>
      <c r="X84" s="9"/>
      <c r="Y84" s="9"/>
      <c r="Z84" s="105"/>
      <c r="AA84" s="107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05"/>
      <c r="AM84" s="108">
        <f t="shared" ref="AM84:AM115" si="13">SUM(K84:AL84)</f>
        <v>0</v>
      </c>
      <c r="AN84" s="8"/>
      <c r="AO84" s="8"/>
      <c r="AP84" s="8"/>
      <c r="AQ84" s="8"/>
      <c r="AR84" s="8"/>
      <c r="AS84" s="109"/>
      <c r="AT84" s="111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109"/>
      <c r="BF84" s="97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52">
        <f t="shared" si="10"/>
        <v>0</v>
      </c>
      <c r="BS84" s="119"/>
      <c r="BT84" s="101"/>
      <c r="BU84" s="101"/>
      <c r="BV84" s="101"/>
      <c r="BW84" s="68"/>
      <c r="BX84" s="101"/>
      <c r="BY84" s="101"/>
      <c r="BZ84" s="101"/>
      <c r="CA84" s="101"/>
      <c r="CB84" s="120"/>
      <c r="CC84" s="101"/>
      <c r="CD84" s="101"/>
      <c r="CE84" s="68"/>
      <c r="CF84" s="101"/>
      <c r="CG84" s="101"/>
      <c r="CH84" s="101"/>
      <c r="CI84" s="101"/>
      <c r="CJ84" s="101"/>
      <c r="CK84" s="8"/>
      <c r="CL84" s="109"/>
      <c r="CM84" s="97"/>
      <c r="CN84" s="8"/>
      <c r="CO84" s="8"/>
      <c r="CP84" s="8"/>
      <c r="CQ84" s="8"/>
      <c r="CR84" s="8"/>
      <c r="CS84" s="448">
        <f t="shared" si="11"/>
        <v>0</v>
      </c>
      <c r="CT84" s="449"/>
    </row>
    <row r="85" spans="1:98" ht="15.5" thickTop="1" thickBot="1">
      <c r="A85" s="13">
        <v>80</v>
      </c>
      <c r="B85" s="7" t="str">
        <f>'S.O.'!B82</f>
        <v>Fideicomiso para la Reconstrucción de la Ciudad de México.</v>
      </c>
      <c r="C85" s="9"/>
      <c r="D85" s="9"/>
      <c r="E85" s="9"/>
      <c r="F85" s="9"/>
      <c r="G85" s="9"/>
      <c r="H85" s="9"/>
      <c r="I85" s="9"/>
      <c r="J85" s="13">
        <f t="shared" si="12"/>
        <v>0</v>
      </c>
      <c r="K85" s="9"/>
      <c r="L85" s="9"/>
      <c r="M85" s="9"/>
      <c r="N85" s="9"/>
      <c r="O85" s="9"/>
      <c r="P85" s="9"/>
      <c r="Q85" s="9"/>
      <c r="R85" s="105"/>
      <c r="S85" s="103"/>
      <c r="T85" s="9"/>
      <c r="U85" s="9"/>
      <c r="V85" s="9"/>
      <c r="W85" s="9"/>
      <c r="X85" s="9"/>
      <c r="Y85" s="9"/>
      <c r="Z85" s="105"/>
      <c r="AA85" s="107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05"/>
      <c r="AM85" s="108">
        <f t="shared" si="13"/>
        <v>0</v>
      </c>
      <c r="AN85" s="8"/>
      <c r="AO85" s="8"/>
      <c r="AP85" s="8"/>
      <c r="AQ85" s="8"/>
      <c r="AR85" s="8"/>
      <c r="AS85" s="109"/>
      <c r="AT85" s="111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109"/>
      <c r="BF85" s="97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52">
        <f t="shared" si="10"/>
        <v>0</v>
      </c>
      <c r="BS85" s="119"/>
      <c r="BT85" s="101"/>
      <c r="BU85" s="101"/>
      <c r="BV85" s="101"/>
      <c r="BW85" s="68"/>
      <c r="BX85" s="101"/>
      <c r="BY85" s="101"/>
      <c r="BZ85" s="101"/>
      <c r="CA85" s="101"/>
      <c r="CB85" s="120"/>
      <c r="CC85" s="101"/>
      <c r="CD85" s="101"/>
      <c r="CE85" s="68"/>
      <c r="CF85" s="101"/>
      <c r="CG85" s="101"/>
      <c r="CH85" s="101"/>
      <c r="CI85" s="101"/>
      <c r="CJ85" s="101"/>
      <c r="CK85" s="8"/>
      <c r="CL85" s="109"/>
      <c r="CM85" s="97"/>
      <c r="CN85" s="8"/>
      <c r="CO85" s="8"/>
      <c r="CP85" s="8"/>
      <c r="CQ85" s="8"/>
      <c r="CR85" s="8"/>
      <c r="CS85" s="448">
        <f t="shared" si="11"/>
        <v>0</v>
      </c>
      <c r="CT85" s="449"/>
    </row>
    <row r="86" spans="1:98" ht="27" thickTop="1" thickBot="1">
      <c r="A86" s="13">
        <v>81</v>
      </c>
      <c r="B86" s="7" t="str">
        <f>'S.O.'!B83</f>
        <v>Fideicomiso Público del Fondo de Apoyo a la Procuración de Justicia de la Ciudad de México.</v>
      </c>
      <c r="C86" s="9"/>
      <c r="D86" s="9"/>
      <c r="E86" s="9"/>
      <c r="F86" s="9"/>
      <c r="G86" s="9"/>
      <c r="H86" s="9"/>
      <c r="I86" s="9"/>
      <c r="J86" s="13">
        <f t="shared" si="12"/>
        <v>0</v>
      </c>
      <c r="K86" s="9"/>
      <c r="L86" s="9"/>
      <c r="M86" s="9"/>
      <c r="N86" s="9"/>
      <c r="O86" s="9"/>
      <c r="P86" s="9"/>
      <c r="Q86" s="9"/>
      <c r="R86" s="105"/>
      <c r="S86" s="103"/>
      <c r="T86" s="9"/>
      <c r="U86" s="9"/>
      <c r="V86" s="9"/>
      <c r="W86" s="9"/>
      <c r="X86" s="9"/>
      <c r="Y86" s="9"/>
      <c r="Z86" s="105"/>
      <c r="AA86" s="107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05"/>
      <c r="AM86" s="108">
        <f t="shared" si="13"/>
        <v>0</v>
      </c>
      <c r="AN86" s="8"/>
      <c r="AO86" s="8"/>
      <c r="AP86" s="8"/>
      <c r="AQ86" s="8"/>
      <c r="AR86" s="8"/>
      <c r="AS86" s="109"/>
      <c r="AT86" s="111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109"/>
      <c r="BF86" s="97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52">
        <f t="shared" si="10"/>
        <v>0</v>
      </c>
      <c r="BS86" s="119"/>
      <c r="BT86" s="101"/>
      <c r="BU86" s="101"/>
      <c r="BV86" s="101"/>
      <c r="BW86" s="68"/>
      <c r="BX86" s="101"/>
      <c r="BY86" s="101"/>
      <c r="BZ86" s="101"/>
      <c r="CA86" s="101"/>
      <c r="CB86" s="120"/>
      <c r="CC86" s="101"/>
      <c r="CD86" s="101"/>
      <c r="CE86" s="68"/>
      <c r="CF86" s="101"/>
      <c r="CG86" s="101"/>
      <c r="CH86" s="101"/>
      <c r="CI86" s="101"/>
      <c r="CJ86" s="101"/>
      <c r="CK86" s="8"/>
      <c r="CL86" s="109"/>
      <c r="CM86" s="97"/>
      <c r="CN86" s="8"/>
      <c r="CO86" s="8"/>
      <c r="CP86" s="8"/>
      <c r="CQ86" s="8"/>
      <c r="CR86" s="8"/>
      <c r="CS86" s="448">
        <f t="shared" si="11"/>
        <v>0</v>
      </c>
      <c r="CT86" s="449"/>
    </row>
    <row r="87" spans="1:98" ht="15.5" thickTop="1" thickBot="1">
      <c r="A87" s="13">
        <v>82</v>
      </c>
      <c r="B87" s="7" t="str">
        <f>'S.O.'!B84</f>
        <v>Fondo Ambiental Público de la Ciudad de México.</v>
      </c>
      <c r="C87" s="9"/>
      <c r="D87" s="9"/>
      <c r="E87" s="9"/>
      <c r="F87" s="9"/>
      <c r="G87" s="9"/>
      <c r="H87" s="9"/>
      <c r="I87" s="9"/>
      <c r="J87" s="13">
        <f t="shared" si="12"/>
        <v>0</v>
      </c>
      <c r="K87" s="9"/>
      <c r="L87" s="9"/>
      <c r="M87" s="9"/>
      <c r="N87" s="9"/>
      <c r="O87" s="9"/>
      <c r="P87" s="9"/>
      <c r="Q87" s="9"/>
      <c r="R87" s="105"/>
      <c r="S87" s="103"/>
      <c r="T87" s="9"/>
      <c r="U87" s="9"/>
      <c r="V87" s="9"/>
      <c r="W87" s="9"/>
      <c r="X87" s="9"/>
      <c r="Y87" s="9"/>
      <c r="Z87" s="105"/>
      <c r="AA87" s="10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05"/>
      <c r="AM87" s="108">
        <f t="shared" si="13"/>
        <v>0</v>
      </c>
      <c r="AN87" s="8"/>
      <c r="AO87" s="8"/>
      <c r="AP87" s="8"/>
      <c r="AQ87" s="8"/>
      <c r="AR87" s="8"/>
      <c r="AS87" s="109"/>
      <c r="AT87" s="111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109"/>
      <c r="BF87" s="97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52">
        <f t="shared" si="10"/>
        <v>0</v>
      </c>
      <c r="BS87" s="119"/>
      <c r="BT87" s="101"/>
      <c r="BU87" s="101"/>
      <c r="BV87" s="101"/>
      <c r="BW87" s="68"/>
      <c r="BX87" s="101"/>
      <c r="BY87" s="101"/>
      <c r="BZ87" s="101"/>
      <c r="CA87" s="101"/>
      <c r="CB87" s="120"/>
      <c r="CC87" s="101"/>
      <c r="CD87" s="101"/>
      <c r="CE87" s="68"/>
      <c r="CF87" s="101"/>
      <c r="CG87" s="101"/>
      <c r="CH87" s="101"/>
      <c r="CI87" s="101"/>
      <c r="CJ87" s="101"/>
      <c r="CK87" s="8"/>
      <c r="CL87" s="109"/>
      <c r="CM87" s="97"/>
      <c r="CN87" s="8"/>
      <c r="CO87" s="8"/>
      <c r="CP87" s="8"/>
      <c r="CQ87" s="8"/>
      <c r="CR87" s="8"/>
      <c r="CS87" s="448">
        <f t="shared" si="11"/>
        <v>0</v>
      </c>
      <c r="CT87" s="449"/>
    </row>
    <row r="88" spans="1:98" ht="15.5" thickTop="1" thickBot="1">
      <c r="A88" s="13">
        <v>83</v>
      </c>
      <c r="B88" s="7" t="str">
        <f>'S.O.'!B85</f>
        <v>Fondo de Desarrollo Económico de la Ciudad de México.</v>
      </c>
      <c r="C88" s="9"/>
      <c r="D88" s="9"/>
      <c r="E88" s="9"/>
      <c r="F88" s="9"/>
      <c r="G88" s="9"/>
      <c r="H88" s="9"/>
      <c r="I88" s="9"/>
      <c r="J88" s="13">
        <f t="shared" si="12"/>
        <v>0</v>
      </c>
      <c r="K88" s="9"/>
      <c r="L88" s="9"/>
      <c r="M88" s="9"/>
      <c r="N88" s="9"/>
      <c r="O88" s="9"/>
      <c r="P88" s="9"/>
      <c r="Q88" s="9"/>
      <c r="R88" s="105"/>
      <c r="S88" s="103"/>
      <c r="T88" s="9"/>
      <c r="U88" s="9"/>
      <c r="V88" s="9"/>
      <c r="W88" s="9"/>
      <c r="X88" s="9"/>
      <c r="Y88" s="9"/>
      <c r="Z88" s="105"/>
      <c r="AA88" s="107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05"/>
      <c r="AM88" s="108">
        <f t="shared" si="13"/>
        <v>0</v>
      </c>
      <c r="AN88" s="8"/>
      <c r="AO88" s="8"/>
      <c r="AP88" s="8"/>
      <c r="AQ88" s="8"/>
      <c r="AR88" s="8"/>
      <c r="AS88" s="109"/>
      <c r="AT88" s="111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109"/>
      <c r="BF88" s="97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52">
        <f t="shared" si="10"/>
        <v>0</v>
      </c>
      <c r="BS88" s="119"/>
      <c r="BT88" s="101"/>
      <c r="BU88" s="101"/>
      <c r="BV88" s="101"/>
      <c r="BW88" s="68"/>
      <c r="BX88" s="101"/>
      <c r="BY88" s="101"/>
      <c r="BZ88" s="101"/>
      <c r="CA88" s="101"/>
      <c r="CB88" s="120"/>
      <c r="CC88" s="101"/>
      <c r="CD88" s="101"/>
      <c r="CE88" s="68"/>
      <c r="CF88" s="101"/>
      <c r="CG88" s="101"/>
      <c r="CH88" s="101"/>
      <c r="CI88" s="101"/>
      <c r="CJ88" s="101"/>
      <c r="CK88" s="8"/>
      <c r="CL88" s="109"/>
      <c r="CM88" s="97"/>
      <c r="CN88" s="8"/>
      <c r="CO88" s="8"/>
      <c r="CP88" s="8"/>
      <c r="CQ88" s="8"/>
      <c r="CR88" s="8"/>
      <c r="CS88" s="448">
        <f t="shared" si="11"/>
        <v>0</v>
      </c>
      <c r="CT88" s="449"/>
    </row>
    <row r="89" spans="1:98" ht="15.5" thickTop="1" thickBot="1">
      <c r="A89" s="13">
        <v>84</v>
      </c>
      <c r="B89" s="7" t="str">
        <f>'S.O.'!B86</f>
        <v>Fondo de Víctimas de la Ciudad de México</v>
      </c>
      <c r="C89" s="9"/>
      <c r="D89" s="9"/>
      <c r="E89" s="9"/>
      <c r="F89" s="9"/>
      <c r="G89" s="9"/>
      <c r="H89" s="9"/>
      <c r="I89" s="9"/>
      <c r="J89" s="13">
        <f t="shared" si="12"/>
        <v>0</v>
      </c>
      <c r="K89" s="9"/>
      <c r="L89" s="9"/>
      <c r="M89" s="9"/>
      <c r="N89" s="9"/>
      <c r="O89" s="9"/>
      <c r="P89" s="9"/>
      <c r="Q89" s="9"/>
      <c r="R89" s="105"/>
      <c r="S89" s="103"/>
      <c r="T89" s="9"/>
      <c r="U89" s="9"/>
      <c r="V89" s="9"/>
      <c r="W89" s="9"/>
      <c r="X89" s="9"/>
      <c r="Y89" s="9"/>
      <c r="Z89" s="105"/>
      <c r="AA89" s="107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05"/>
      <c r="AM89" s="108">
        <f t="shared" si="13"/>
        <v>0</v>
      </c>
      <c r="AN89" s="8"/>
      <c r="AO89" s="8"/>
      <c r="AP89" s="8"/>
      <c r="AQ89" s="8"/>
      <c r="AR89" s="8"/>
      <c r="AS89" s="109"/>
      <c r="AT89" s="111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109"/>
      <c r="BF89" s="97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52">
        <f t="shared" si="10"/>
        <v>0</v>
      </c>
      <c r="BS89" s="119"/>
      <c r="BT89" s="101"/>
      <c r="BU89" s="101"/>
      <c r="BV89" s="101"/>
      <c r="BW89" s="68"/>
      <c r="BX89" s="101"/>
      <c r="BY89" s="101"/>
      <c r="BZ89" s="101"/>
      <c r="CA89" s="101"/>
      <c r="CB89" s="120"/>
      <c r="CC89" s="101"/>
      <c r="CD89" s="101"/>
      <c r="CE89" s="68"/>
      <c r="CF89" s="101"/>
      <c r="CG89" s="101"/>
      <c r="CH89" s="101"/>
      <c r="CI89" s="101"/>
      <c r="CJ89" s="101"/>
      <c r="CK89" s="8"/>
      <c r="CL89" s="109"/>
      <c r="CM89" s="97"/>
      <c r="CN89" s="8"/>
      <c r="CO89" s="8"/>
      <c r="CP89" s="8"/>
      <c r="CQ89" s="8"/>
      <c r="CR89" s="8"/>
      <c r="CS89" s="448">
        <f t="shared" si="11"/>
        <v>0</v>
      </c>
      <c r="CT89" s="449"/>
    </row>
    <row r="90" spans="1:98" ht="15.5" thickTop="1" thickBot="1">
      <c r="A90" s="13">
        <v>85</v>
      </c>
      <c r="B90" s="7" t="str">
        <f>'S.O.'!B87</f>
        <v>Fondo Mixto de Promoción Turística de la Ciudad de México.</v>
      </c>
      <c r="C90" s="9"/>
      <c r="D90" s="9"/>
      <c r="E90" s="9"/>
      <c r="F90" s="9"/>
      <c r="G90" s="9"/>
      <c r="H90" s="9"/>
      <c r="I90" s="9"/>
      <c r="J90" s="13">
        <f t="shared" si="12"/>
        <v>0</v>
      </c>
      <c r="K90" s="9"/>
      <c r="L90" s="9"/>
      <c r="M90" s="9"/>
      <c r="N90" s="9"/>
      <c r="O90" s="9"/>
      <c r="P90" s="9"/>
      <c r="Q90" s="9"/>
      <c r="R90" s="105"/>
      <c r="S90" s="103"/>
      <c r="T90" s="9"/>
      <c r="U90" s="9"/>
      <c r="V90" s="9"/>
      <c r="W90" s="9"/>
      <c r="X90" s="9"/>
      <c r="Y90" s="9"/>
      <c r="Z90" s="105"/>
      <c r="AA90" s="107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05"/>
      <c r="AM90" s="108">
        <f t="shared" si="13"/>
        <v>0</v>
      </c>
      <c r="AN90" s="8"/>
      <c r="AO90" s="8"/>
      <c r="AP90" s="8"/>
      <c r="AQ90" s="8"/>
      <c r="AR90" s="8"/>
      <c r="AS90" s="109"/>
      <c r="AT90" s="111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109"/>
      <c r="BF90" s="97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52">
        <f t="shared" si="10"/>
        <v>0</v>
      </c>
      <c r="BS90" s="119"/>
      <c r="BT90" s="101"/>
      <c r="BU90" s="101"/>
      <c r="BV90" s="101"/>
      <c r="BW90" s="68"/>
      <c r="BX90" s="101"/>
      <c r="BY90" s="101"/>
      <c r="BZ90" s="101"/>
      <c r="CA90" s="101"/>
      <c r="CB90" s="120"/>
      <c r="CC90" s="101"/>
      <c r="CD90" s="101"/>
      <c r="CE90" s="68"/>
      <c r="CF90" s="101"/>
      <c r="CG90" s="101"/>
      <c r="CH90" s="101"/>
      <c r="CI90" s="101"/>
      <c r="CJ90" s="101"/>
      <c r="CK90" s="8"/>
      <c r="CL90" s="109"/>
      <c r="CM90" s="97"/>
      <c r="CN90" s="8"/>
      <c r="CO90" s="8"/>
      <c r="CP90" s="8"/>
      <c r="CQ90" s="8"/>
      <c r="CR90" s="8"/>
      <c r="CS90" s="448">
        <f t="shared" si="11"/>
        <v>0</v>
      </c>
      <c r="CT90" s="449"/>
    </row>
    <row r="91" spans="1:98" ht="15.5" thickTop="1" thickBot="1">
      <c r="A91" s="13">
        <v>86</v>
      </c>
      <c r="B91" s="7" t="str">
        <f>'S.O.'!B88</f>
        <v>Fondo para el Desarrollo Social de la Ciudad de México.</v>
      </c>
      <c r="C91" s="9"/>
      <c r="D91" s="9"/>
      <c r="E91" s="9"/>
      <c r="F91" s="9"/>
      <c r="G91" s="9"/>
      <c r="H91" s="9"/>
      <c r="I91" s="9"/>
      <c r="J91" s="13">
        <f t="shared" si="12"/>
        <v>0</v>
      </c>
      <c r="K91" s="9"/>
      <c r="L91" s="9"/>
      <c r="M91" s="9"/>
      <c r="N91" s="9"/>
      <c r="O91" s="9"/>
      <c r="P91" s="9"/>
      <c r="Q91" s="9"/>
      <c r="R91" s="105"/>
      <c r="S91" s="103"/>
      <c r="T91" s="9"/>
      <c r="U91" s="9"/>
      <c r="V91" s="9"/>
      <c r="W91" s="9"/>
      <c r="X91" s="9"/>
      <c r="Y91" s="9"/>
      <c r="Z91" s="105"/>
      <c r="AA91" s="107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05"/>
      <c r="AM91" s="108">
        <f t="shared" si="13"/>
        <v>0</v>
      </c>
      <c r="AN91" s="8"/>
      <c r="AO91" s="8"/>
      <c r="AP91" s="8"/>
      <c r="AQ91" s="8"/>
      <c r="AR91" s="8"/>
      <c r="AS91" s="109"/>
      <c r="AT91" s="111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109"/>
      <c r="BF91" s="97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52">
        <f t="shared" si="10"/>
        <v>0</v>
      </c>
      <c r="BS91" s="119"/>
      <c r="BT91" s="101"/>
      <c r="BU91" s="101"/>
      <c r="BV91" s="101"/>
      <c r="BW91" s="68"/>
      <c r="BX91" s="101"/>
      <c r="BY91" s="101"/>
      <c r="BZ91" s="101"/>
      <c r="CA91" s="101"/>
      <c r="CB91" s="120"/>
      <c r="CC91" s="101"/>
      <c r="CD91" s="101"/>
      <c r="CE91" s="68"/>
      <c r="CF91" s="101"/>
      <c r="CG91" s="101"/>
      <c r="CH91" s="101"/>
      <c r="CI91" s="101"/>
      <c r="CJ91" s="101"/>
      <c r="CK91" s="8"/>
      <c r="CL91" s="109"/>
      <c r="CM91" s="97"/>
      <c r="CN91" s="8"/>
      <c r="CO91" s="8"/>
      <c r="CP91" s="8"/>
      <c r="CQ91" s="8"/>
      <c r="CR91" s="8"/>
      <c r="CS91" s="448">
        <f t="shared" si="11"/>
        <v>0</v>
      </c>
      <c r="CT91" s="449"/>
    </row>
    <row r="92" spans="1:98" ht="15.5" thickTop="1" thickBot="1">
      <c r="A92" s="13">
        <v>87</v>
      </c>
      <c r="B92" s="7" t="str">
        <f>'S.O.'!B89</f>
        <v>Fondo Público de Atención al Ciclista y al Peatón.</v>
      </c>
      <c r="C92" s="9"/>
      <c r="D92" s="9"/>
      <c r="E92" s="9"/>
      <c r="F92" s="9"/>
      <c r="G92" s="9"/>
      <c r="H92" s="9"/>
      <c r="I92" s="9"/>
      <c r="J92" s="13">
        <f t="shared" si="12"/>
        <v>0</v>
      </c>
      <c r="K92" s="9"/>
      <c r="L92" s="9"/>
      <c r="M92" s="9"/>
      <c r="N92" s="9"/>
      <c r="O92" s="9"/>
      <c r="P92" s="9"/>
      <c r="Q92" s="9"/>
      <c r="R92" s="105"/>
      <c r="S92" s="103"/>
      <c r="T92" s="9"/>
      <c r="U92" s="9"/>
      <c r="V92" s="9"/>
      <c r="W92" s="9"/>
      <c r="X92" s="9"/>
      <c r="Y92" s="9"/>
      <c r="Z92" s="105"/>
      <c r="AA92" s="107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05"/>
      <c r="AM92" s="108">
        <f t="shared" si="13"/>
        <v>0</v>
      </c>
      <c r="AN92" s="8"/>
      <c r="AO92" s="8"/>
      <c r="AP92" s="8"/>
      <c r="AQ92" s="8"/>
      <c r="AR92" s="8"/>
      <c r="AS92" s="109"/>
      <c r="AT92" s="111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109"/>
      <c r="BF92" s="97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52">
        <f t="shared" si="10"/>
        <v>0</v>
      </c>
      <c r="BS92" s="119"/>
      <c r="BT92" s="101"/>
      <c r="BU92" s="101"/>
      <c r="BV92" s="101"/>
      <c r="BW92" s="68"/>
      <c r="BX92" s="101"/>
      <c r="BY92" s="101"/>
      <c r="BZ92" s="101"/>
      <c r="CA92" s="101"/>
      <c r="CB92" s="120"/>
      <c r="CC92" s="101"/>
      <c r="CD92" s="101"/>
      <c r="CE92" s="68"/>
      <c r="CF92" s="101"/>
      <c r="CG92" s="101"/>
      <c r="CH92" s="101"/>
      <c r="CI92" s="101"/>
      <c r="CJ92" s="101"/>
      <c r="CK92" s="8"/>
      <c r="CL92" s="109"/>
      <c r="CM92" s="97"/>
      <c r="CN92" s="8"/>
      <c r="CO92" s="8"/>
      <c r="CP92" s="8"/>
      <c r="CQ92" s="8"/>
      <c r="CR92" s="8"/>
      <c r="CS92" s="448">
        <f t="shared" si="11"/>
        <v>0</v>
      </c>
      <c r="CT92" s="449"/>
    </row>
    <row r="93" spans="1:98" ht="15.5" thickTop="1" thickBot="1">
      <c r="A93" s="17">
        <v>88</v>
      </c>
      <c r="B93" s="7" t="str">
        <f>'S.O.'!B90</f>
        <v>Alcaldía Álvaro Obregón.</v>
      </c>
      <c r="C93" s="9"/>
      <c r="D93" s="9"/>
      <c r="E93" s="9"/>
      <c r="F93" s="9"/>
      <c r="G93" s="9"/>
      <c r="H93" s="9"/>
      <c r="I93" s="9"/>
      <c r="J93" s="17">
        <f t="shared" si="12"/>
        <v>0</v>
      </c>
      <c r="K93" s="9"/>
      <c r="L93" s="9"/>
      <c r="M93" s="9"/>
      <c r="N93" s="9"/>
      <c r="O93" s="9"/>
      <c r="P93" s="9"/>
      <c r="Q93" s="9"/>
      <c r="R93" s="105"/>
      <c r="S93" s="103"/>
      <c r="T93" s="9"/>
      <c r="U93" s="9"/>
      <c r="V93" s="9"/>
      <c r="W93" s="9"/>
      <c r="X93" s="9"/>
      <c r="Y93" s="9"/>
      <c r="Z93" s="105"/>
      <c r="AA93" s="107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05"/>
      <c r="AM93" s="98">
        <f t="shared" si="13"/>
        <v>0</v>
      </c>
      <c r="AN93" s="8"/>
      <c r="AO93" s="8"/>
      <c r="AP93" s="8"/>
      <c r="AQ93" s="8"/>
      <c r="AR93" s="8"/>
      <c r="AS93" s="109"/>
      <c r="AT93" s="111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109"/>
      <c r="BF93" s="97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17">
        <f t="shared" si="10"/>
        <v>0</v>
      </c>
      <c r="BS93" s="119"/>
      <c r="BT93" s="101"/>
      <c r="BU93" s="101"/>
      <c r="BV93" s="101"/>
      <c r="BW93" s="68"/>
      <c r="BX93" s="101"/>
      <c r="BY93" s="101"/>
      <c r="BZ93" s="101"/>
      <c r="CA93" s="101"/>
      <c r="CB93" s="120"/>
      <c r="CC93" s="101"/>
      <c r="CD93" s="101"/>
      <c r="CE93" s="68"/>
      <c r="CF93" s="101"/>
      <c r="CG93" s="101"/>
      <c r="CH93" s="101"/>
      <c r="CI93" s="101"/>
      <c r="CJ93" s="101"/>
      <c r="CK93" s="8"/>
      <c r="CL93" s="109"/>
      <c r="CM93" s="97"/>
      <c r="CN93" s="8"/>
      <c r="CO93" s="8"/>
      <c r="CP93" s="8"/>
      <c r="CQ93" s="8"/>
      <c r="CR93" s="8"/>
      <c r="CS93" s="446">
        <f t="shared" si="11"/>
        <v>0</v>
      </c>
      <c r="CT93" s="447"/>
    </row>
    <row r="94" spans="1:98" ht="15.5" thickTop="1" thickBot="1">
      <c r="A94" s="17">
        <v>89</v>
      </c>
      <c r="B94" s="7" t="str">
        <f>'S.O.'!B91</f>
        <v>Alcaldía Azcapotzalco.</v>
      </c>
      <c r="C94" s="9"/>
      <c r="D94" s="9"/>
      <c r="E94" s="9">
        <v>2</v>
      </c>
      <c r="F94" s="9">
        <v>1</v>
      </c>
      <c r="G94" s="9"/>
      <c r="H94" s="9">
        <v>3</v>
      </c>
      <c r="I94" s="9">
        <v>5</v>
      </c>
      <c r="J94" s="17">
        <f t="shared" si="12"/>
        <v>11</v>
      </c>
      <c r="K94" s="9"/>
      <c r="L94" s="9"/>
      <c r="M94" s="9"/>
      <c r="N94" s="9"/>
      <c r="O94" s="9"/>
      <c r="P94" s="9"/>
      <c r="Q94" s="9"/>
      <c r="R94" s="105"/>
      <c r="S94" s="103"/>
      <c r="T94" s="9"/>
      <c r="U94" s="9"/>
      <c r="V94" s="9"/>
      <c r="W94" s="9"/>
      <c r="X94" s="9"/>
      <c r="Y94" s="9"/>
      <c r="Z94" s="105"/>
      <c r="AA94" s="107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05"/>
      <c r="AM94" s="98">
        <f t="shared" si="13"/>
        <v>0</v>
      </c>
      <c r="AN94" s="8"/>
      <c r="AO94" s="8"/>
      <c r="AP94" s="8"/>
      <c r="AQ94" s="8"/>
      <c r="AR94" s="8"/>
      <c r="AS94" s="109"/>
      <c r="AT94" s="111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109"/>
      <c r="BF94" s="97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17">
        <f t="shared" si="10"/>
        <v>0</v>
      </c>
      <c r="BS94" s="119"/>
      <c r="BT94" s="101"/>
      <c r="BU94" s="101"/>
      <c r="BV94" s="101"/>
      <c r="BW94" s="68"/>
      <c r="BX94" s="101"/>
      <c r="BY94" s="101"/>
      <c r="BZ94" s="101"/>
      <c r="CA94" s="101"/>
      <c r="CB94" s="120"/>
      <c r="CC94" s="101"/>
      <c r="CD94" s="101"/>
      <c r="CE94" s="68"/>
      <c r="CF94" s="101"/>
      <c r="CG94" s="101"/>
      <c r="CH94" s="101"/>
      <c r="CI94" s="101"/>
      <c r="CJ94" s="101"/>
      <c r="CK94" s="8"/>
      <c r="CL94" s="109"/>
      <c r="CM94" s="97"/>
      <c r="CN94" s="8"/>
      <c r="CO94" s="8"/>
      <c r="CP94" s="8"/>
      <c r="CQ94" s="8"/>
      <c r="CR94" s="8"/>
      <c r="CS94" s="446">
        <f t="shared" si="11"/>
        <v>0</v>
      </c>
      <c r="CT94" s="447"/>
    </row>
    <row r="95" spans="1:98" ht="15.5" thickTop="1" thickBot="1">
      <c r="A95" s="17">
        <v>90</v>
      </c>
      <c r="B95" s="7" t="str">
        <f>'S.O.'!B92</f>
        <v>Alcaldía Benito Juárez.</v>
      </c>
      <c r="C95" s="9"/>
      <c r="D95" s="9"/>
      <c r="E95" s="9"/>
      <c r="F95" s="9"/>
      <c r="G95" s="9"/>
      <c r="H95" s="9"/>
      <c r="I95" s="9">
        <v>1</v>
      </c>
      <c r="J95" s="17">
        <f t="shared" si="12"/>
        <v>1</v>
      </c>
      <c r="K95" s="9"/>
      <c r="L95" s="9"/>
      <c r="M95" s="9"/>
      <c r="N95" s="9"/>
      <c r="O95" s="9"/>
      <c r="P95" s="9"/>
      <c r="Q95" s="9"/>
      <c r="R95" s="105"/>
      <c r="S95" s="103"/>
      <c r="T95" s="9"/>
      <c r="U95" s="9"/>
      <c r="V95" s="9"/>
      <c r="W95" s="9"/>
      <c r="X95" s="9"/>
      <c r="Y95" s="9"/>
      <c r="Z95" s="105"/>
      <c r="AA95" s="107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05"/>
      <c r="AM95" s="98">
        <f t="shared" si="13"/>
        <v>0</v>
      </c>
      <c r="AN95" s="8"/>
      <c r="AO95" s="8"/>
      <c r="AP95" s="8"/>
      <c r="AQ95" s="8"/>
      <c r="AR95" s="8"/>
      <c r="AS95" s="109"/>
      <c r="AT95" s="111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109"/>
      <c r="BF95" s="97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17">
        <f t="shared" si="10"/>
        <v>0</v>
      </c>
      <c r="BS95" s="119"/>
      <c r="BT95" s="101"/>
      <c r="BU95" s="101"/>
      <c r="BV95" s="101"/>
      <c r="BW95" s="68"/>
      <c r="BX95" s="101"/>
      <c r="BY95" s="101"/>
      <c r="BZ95" s="101"/>
      <c r="CA95" s="101"/>
      <c r="CB95" s="120"/>
      <c r="CC95" s="101"/>
      <c r="CD95" s="101"/>
      <c r="CE95" s="68"/>
      <c r="CF95" s="101"/>
      <c r="CG95" s="101"/>
      <c r="CH95" s="101"/>
      <c r="CI95" s="101"/>
      <c r="CJ95" s="101"/>
      <c r="CK95" s="8"/>
      <c r="CL95" s="109"/>
      <c r="CM95" s="97"/>
      <c r="CN95" s="8"/>
      <c r="CO95" s="8"/>
      <c r="CP95" s="8"/>
      <c r="CQ95" s="8"/>
      <c r="CR95" s="8"/>
      <c r="CS95" s="446">
        <f t="shared" si="11"/>
        <v>0</v>
      </c>
      <c r="CT95" s="447"/>
    </row>
    <row r="96" spans="1:98" ht="15.5" thickTop="1" thickBot="1">
      <c r="A96" s="17">
        <v>91</v>
      </c>
      <c r="B96" s="7" t="str">
        <f>'S.O.'!B93</f>
        <v>Alcaldía Coyoacán.</v>
      </c>
      <c r="C96" s="9"/>
      <c r="D96" s="9"/>
      <c r="E96" s="9">
        <v>1</v>
      </c>
      <c r="F96" s="9"/>
      <c r="G96" s="9"/>
      <c r="H96" s="9"/>
      <c r="I96" s="9"/>
      <c r="J96" s="17">
        <f t="shared" si="12"/>
        <v>1</v>
      </c>
      <c r="K96" s="9"/>
      <c r="L96" s="9"/>
      <c r="M96" s="9"/>
      <c r="N96" s="9"/>
      <c r="O96" s="9"/>
      <c r="P96" s="9"/>
      <c r="Q96" s="9"/>
      <c r="R96" s="105"/>
      <c r="S96" s="103"/>
      <c r="T96" s="9"/>
      <c r="U96" s="9"/>
      <c r="V96" s="9"/>
      <c r="W96" s="9"/>
      <c r="X96" s="9"/>
      <c r="Y96" s="9"/>
      <c r="Z96" s="105"/>
      <c r="AA96" s="107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05"/>
      <c r="AM96" s="98">
        <f t="shared" si="13"/>
        <v>0</v>
      </c>
      <c r="AN96" s="8"/>
      <c r="AO96" s="8"/>
      <c r="AP96" s="8"/>
      <c r="AQ96" s="8"/>
      <c r="AR96" s="8"/>
      <c r="AS96" s="109"/>
      <c r="AT96" s="111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109"/>
      <c r="BF96" s="97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17">
        <f t="shared" si="10"/>
        <v>0</v>
      </c>
      <c r="BS96" s="119"/>
      <c r="BT96" s="101"/>
      <c r="BU96" s="101"/>
      <c r="BV96" s="101"/>
      <c r="BW96" s="68"/>
      <c r="BX96" s="101"/>
      <c r="BY96" s="101"/>
      <c r="BZ96" s="101"/>
      <c r="CA96" s="101"/>
      <c r="CB96" s="120"/>
      <c r="CC96" s="101"/>
      <c r="CD96" s="101"/>
      <c r="CE96" s="68"/>
      <c r="CF96" s="101"/>
      <c r="CG96" s="101"/>
      <c r="CH96" s="101"/>
      <c r="CI96" s="101"/>
      <c r="CJ96" s="101"/>
      <c r="CK96" s="8"/>
      <c r="CL96" s="109"/>
      <c r="CM96" s="97"/>
      <c r="CN96" s="8"/>
      <c r="CO96" s="8"/>
      <c r="CP96" s="8"/>
      <c r="CQ96" s="8"/>
      <c r="CR96" s="8"/>
      <c r="CS96" s="446">
        <f t="shared" si="11"/>
        <v>0</v>
      </c>
      <c r="CT96" s="447"/>
    </row>
    <row r="97" spans="1:98" ht="15.5" thickTop="1" thickBot="1">
      <c r="A97" s="17">
        <v>92</v>
      </c>
      <c r="B97" s="7" t="str">
        <f>'S.O.'!B94</f>
        <v>Alcaldía Cuajimalpa de Morelos.</v>
      </c>
      <c r="C97" s="9"/>
      <c r="D97" s="9"/>
      <c r="E97" s="9"/>
      <c r="F97" s="9">
        <v>1</v>
      </c>
      <c r="G97" s="9"/>
      <c r="H97" s="9">
        <v>1</v>
      </c>
      <c r="I97" s="9"/>
      <c r="J97" s="17">
        <f t="shared" si="12"/>
        <v>2</v>
      </c>
      <c r="K97" s="9"/>
      <c r="L97" s="9"/>
      <c r="M97" s="9"/>
      <c r="N97" s="9"/>
      <c r="O97" s="9"/>
      <c r="P97" s="9"/>
      <c r="Q97" s="9"/>
      <c r="R97" s="105"/>
      <c r="S97" s="103"/>
      <c r="T97" s="9"/>
      <c r="U97" s="9"/>
      <c r="V97" s="9"/>
      <c r="W97" s="9"/>
      <c r="X97" s="9"/>
      <c r="Y97" s="9"/>
      <c r="Z97" s="105"/>
      <c r="AA97" s="107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05"/>
      <c r="AM97" s="98">
        <f t="shared" si="13"/>
        <v>0</v>
      </c>
      <c r="AN97" s="8"/>
      <c r="AO97" s="8"/>
      <c r="AP97" s="8"/>
      <c r="AQ97" s="8"/>
      <c r="AR97" s="8"/>
      <c r="AS97" s="109"/>
      <c r="AT97" s="111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109"/>
      <c r="BF97" s="97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17">
        <f t="shared" si="10"/>
        <v>0</v>
      </c>
      <c r="BS97" s="119"/>
      <c r="BT97" s="101"/>
      <c r="BU97" s="101"/>
      <c r="BV97" s="101"/>
      <c r="BW97" s="68"/>
      <c r="BX97" s="101"/>
      <c r="BY97" s="101"/>
      <c r="BZ97" s="101"/>
      <c r="CA97" s="101"/>
      <c r="CB97" s="120"/>
      <c r="CC97" s="101"/>
      <c r="CD97" s="101"/>
      <c r="CE97" s="68"/>
      <c r="CF97" s="101"/>
      <c r="CG97" s="101"/>
      <c r="CH97" s="101"/>
      <c r="CI97" s="101"/>
      <c r="CJ97" s="101"/>
      <c r="CK97" s="8"/>
      <c r="CL97" s="109"/>
      <c r="CM97" s="97"/>
      <c r="CN97" s="8"/>
      <c r="CO97" s="8"/>
      <c r="CP97" s="8"/>
      <c r="CQ97" s="8"/>
      <c r="CR97" s="8"/>
      <c r="CS97" s="446">
        <f t="shared" si="11"/>
        <v>0</v>
      </c>
      <c r="CT97" s="447"/>
    </row>
    <row r="98" spans="1:98" ht="15.5" thickTop="1" thickBot="1">
      <c r="A98" s="17">
        <v>93</v>
      </c>
      <c r="B98" s="7" t="str">
        <f>'S.O.'!B95</f>
        <v>Alcaldía Cuauhtémoc.</v>
      </c>
      <c r="C98" s="9"/>
      <c r="D98" s="9"/>
      <c r="E98" s="9">
        <v>2</v>
      </c>
      <c r="F98" s="9"/>
      <c r="G98" s="9"/>
      <c r="H98" s="9"/>
      <c r="I98" s="9"/>
      <c r="J98" s="17">
        <f t="shared" si="12"/>
        <v>2</v>
      </c>
      <c r="K98" s="9"/>
      <c r="L98" s="9"/>
      <c r="M98" s="9"/>
      <c r="N98" s="9"/>
      <c r="O98" s="9"/>
      <c r="P98" s="9"/>
      <c r="Q98" s="9"/>
      <c r="R98" s="105"/>
      <c r="S98" s="103"/>
      <c r="T98" s="9"/>
      <c r="U98" s="9"/>
      <c r="V98" s="9"/>
      <c r="W98" s="9"/>
      <c r="X98" s="9"/>
      <c r="Y98" s="9"/>
      <c r="Z98" s="105"/>
      <c r="AA98" s="107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05"/>
      <c r="AM98" s="98">
        <f t="shared" si="13"/>
        <v>0</v>
      </c>
      <c r="AN98" s="8"/>
      <c r="AO98" s="8"/>
      <c r="AP98" s="8"/>
      <c r="AQ98" s="8"/>
      <c r="AR98" s="8"/>
      <c r="AS98" s="109"/>
      <c r="AT98" s="111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109"/>
      <c r="BF98" s="97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17">
        <f t="shared" si="10"/>
        <v>0</v>
      </c>
      <c r="BS98" s="119"/>
      <c r="BT98" s="101"/>
      <c r="BU98" s="101"/>
      <c r="BV98" s="101"/>
      <c r="BW98" s="68"/>
      <c r="BX98" s="101"/>
      <c r="BY98" s="101"/>
      <c r="BZ98" s="101"/>
      <c r="CA98" s="101"/>
      <c r="CB98" s="120"/>
      <c r="CC98" s="101"/>
      <c r="CD98" s="101"/>
      <c r="CE98" s="68"/>
      <c r="CF98" s="101"/>
      <c r="CG98" s="101"/>
      <c r="CH98" s="101"/>
      <c r="CI98" s="101"/>
      <c r="CJ98" s="101"/>
      <c r="CK98" s="8"/>
      <c r="CL98" s="109"/>
      <c r="CM98" s="97"/>
      <c r="CN98" s="8"/>
      <c r="CO98" s="8"/>
      <c r="CP98" s="8"/>
      <c r="CQ98" s="8"/>
      <c r="CR98" s="8"/>
      <c r="CS98" s="446">
        <f t="shared" si="11"/>
        <v>0</v>
      </c>
      <c r="CT98" s="447"/>
    </row>
    <row r="99" spans="1:98" ht="15.5" thickTop="1" thickBot="1">
      <c r="A99" s="17">
        <v>94</v>
      </c>
      <c r="B99" s="7" t="str">
        <f>'S.O.'!B96</f>
        <v>Alcaldía Gustavo A. Madero.</v>
      </c>
      <c r="C99" s="9"/>
      <c r="D99" s="9"/>
      <c r="E99" s="9">
        <v>1</v>
      </c>
      <c r="F99" s="9"/>
      <c r="G99" s="9"/>
      <c r="H99" s="9">
        <v>3</v>
      </c>
      <c r="I99" s="9"/>
      <c r="J99" s="17">
        <f t="shared" si="12"/>
        <v>4</v>
      </c>
      <c r="K99" s="9"/>
      <c r="L99" s="9"/>
      <c r="M99" s="9"/>
      <c r="N99" s="9"/>
      <c r="O99" s="9"/>
      <c r="P99" s="9"/>
      <c r="Q99" s="9"/>
      <c r="R99" s="105"/>
      <c r="S99" s="103"/>
      <c r="T99" s="9"/>
      <c r="U99" s="9"/>
      <c r="V99" s="9"/>
      <c r="W99" s="9"/>
      <c r="X99" s="9"/>
      <c r="Y99" s="9"/>
      <c r="Z99" s="105"/>
      <c r="AA99" s="107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05"/>
      <c r="AM99" s="98">
        <f t="shared" si="13"/>
        <v>0</v>
      </c>
      <c r="AN99" s="8"/>
      <c r="AO99" s="8"/>
      <c r="AP99" s="8"/>
      <c r="AQ99" s="8"/>
      <c r="AR99" s="8"/>
      <c r="AS99" s="109"/>
      <c r="AT99" s="111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109"/>
      <c r="BF99" s="97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17">
        <f t="shared" si="10"/>
        <v>0</v>
      </c>
      <c r="BS99" s="119"/>
      <c r="BT99" s="101"/>
      <c r="BU99" s="101"/>
      <c r="BV99" s="101"/>
      <c r="BW99" s="68"/>
      <c r="BX99" s="101"/>
      <c r="BY99" s="101"/>
      <c r="BZ99" s="101"/>
      <c r="CA99" s="101"/>
      <c r="CB99" s="120"/>
      <c r="CC99" s="101"/>
      <c r="CD99" s="101"/>
      <c r="CE99" s="68"/>
      <c r="CF99" s="101"/>
      <c r="CG99" s="101"/>
      <c r="CH99" s="101"/>
      <c r="CI99" s="101"/>
      <c r="CJ99" s="101"/>
      <c r="CK99" s="8"/>
      <c r="CL99" s="109"/>
      <c r="CM99" s="97"/>
      <c r="CN99" s="8"/>
      <c r="CO99" s="8"/>
      <c r="CP99" s="8"/>
      <c r="CQ99" s="8"/>
      <c r="CR99" s="8"/>
      <c r="CS99" s="446">
        <f t="shared" si="11"/>
        <v>0</v>
      </c>
      <c r="CT99" s="447"/>
    </row>
    <row r="100" spans="1:98" ht="15.5" thickTop="1" thickBot="1">
      <c r="A100" s="17">
        <v>95</v>
      </c>
      <c r="B100" s="7" t="str">
        <f>'S.O.'!B97</f>
        <v>Alcaldía Iztacalco.</v>
      </c>
      <c r="C100" s="9">
        <v>1</v>
      </c>
      <c r="D100" s="9"/>
      <c r="E100" s="9">
        <v>3</v>
      </c>
      <c r="F100" s="9">
        <v>2</v>
      </c>
      <c r="G100" s="9"/>
      <c r="H100" s="9">
        <v>3</v>
      </c>
      <c r="I100" s="9">
        <v>2</v>
      </c>
      <c r="J100" s="17">
        <f t="shared" si="12"/>
        <v>11</v>
      </c>
      <c r="K100" s="9"/>
      <c r="L100" s="9"/>
      <c r="M100" s="9"/>
      <c r="N100" s="9"/>
      <c r="O100" s="9"/>
      <c r="P100" s="9"/>
      <c r="Q100" s="9"/>
      <c r="R100" s="105"/>
      <c r="S100" s="103"/>
      <c r="T100" s="9"/>
      <c r="U100" s="9"/>
      <c r="V100" s="9"/>
      <c r="W100" s="9"/>
      <c r="X100" s="9"/>
      <c r="Y100" s="9"/>
      <c r="Z100" s="105"/>
      <c r="AA100" s="107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05"/>
      <c r="AM100" s="98">
        <f t="shared" si="13"/>
        <v>0</v>
      </c>
      <c r="AN100" s="8"/>
      <c r="AO100" s="8"/>
      <c r="AP100" s="8"/>
      <c r="AQ100" s="8"/>
      <c r="AR100" s="8"/>
      <c r="AS100" s="109"/>
      <c r="AT100" s="111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109"/>
      <c r="BF100" s="97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17">
        <f t="shared" si="10"/>
        <v>0</v>
      </c>
      <c r="BS100" s="119"/>
      <c r="BT100" s="101"/>
      <c r="BU100" s="101"/>
      <c r="BV100" s="101"/>
      <c r="BW100" s="68"/>
      <c r="BX100" s="101"/>
      <c r="BY100" s="101"/>
      <c r="BZ100" s="101"/>
      <c r="CA100" s="101"/>
      <c r="CB100" s="120"/>
      <c r="CC100" s="101"/>
      <c r="CD100" s="101"/>
      <c r="CE100" s="68"/>
      <c r="CF100" s="101"/>
      <c r="CG100" s="101"/>
      <c r="CH100" s="101"/>
      <c r="CI100" s="101"/>
      <c r="CJ100" s="101"/>
      <c r="CK100" s="8"/>
      <c r="CL100" s="109"/>
      <c r="CM100" s="97"/>
      <c r="CN100" s="8"/>
      <c r="CO100" s="8"/>
      <c r="CP100" s="8"/>
      <c r="CQ100" s="8"/>
      <c r="CR100" s="8"/>
      <c r="CS100" s="446">
        <f t="shared" si="11"/>
        <v>0</v>
      </c>
      <c r="CT100" s="447"/>
    </row>
    <row r="101" spans="1:98" ht="15.5" thickTop="1" thickBot="1">
      <c r="A101" s="17">
        <v>96</v>
      </c>
      <c r="B101" s="7" t="str">
        <f>'S.O.'!B98</f>
        <v>Alcaldía Iztapalapa.</v>
      </c>
      <c r="C101" s="9"/>
      <c r="D101" s="9"/>
      <c r="E101" s="9">
        <v>1</v>
      </c>
      <c r="F101" s="9"/>
      <c r="G101" s="9"/>
      <c r="H101" s="9">
        <v>3</v>
      </c>
      <c r="I101" s="9">
        <v>1</v>
      </c>
      <c r="J101" s="17">
        <f t="shared" si="12"/>
        <v>5</v>
      </c>
      <c r="K101" s="9"/>
      <c r="L101" s="9"/>
      <c r="M101" s="9"/>
      <c r="N101" s="9"/>
      <c r="O101" s="9"/>
      <c r="P101" s="9"/>
      <c r="Q101" s="9"/>
      <c r="R101" s="105"/>
      <c r="S101" s="103"/>
      <c r="T101" s="9"/>
      <c r="U101" s="9"/>
      <c r="V101" s="9"/>
      <c r="W101" s="9"/>
      <c r="X101" s="9"/>
      <c r="Y101" s="9"/>
      <c r="Z101" s="105"/>
      <c r="AA101" s="107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05"/>
      <c r="AM101" s="98">
        <f t="shared" si="13"/>
        <v>0</v>
      </c>
      <c r="AN101" s="8"/>
      <c r="AO101" s="8"/>
      <c r="AP101" s="8"/>
      <c r="AQ101" s="8"/>
      <c r="AR101" s="8"/>
      <c r="AS101" s="109"/>
      <c r="AT101" s="111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109"/>
      <c r="BF101" s="97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17">
        <f t="shared" si="10"/>
        <v>0</v>
      </c>
      <c r="BS101" s="119"/>
      <c r="BT101" s="101"/>
      <c r="BU101" s="101"/>
      <c r="BV101" s="101"/>
      <c r="BW101" s="68"/>
      <c r="BX101" s="101"/>
      <c r="BY101" s="101"/>
      <c r="BZ101" s="101"/>
      <c r="CA101" s="101"/>
      <c r="CB101" s="120"/>
      <c r="CC101" s="101"/>
      <c r="CD101" s="101"/>
      <c r="CE101" s="68"/>
      <c r="CF101" s="101"/>
      <c r="CG101" s="101"/>
      <c r="CH101" s="101"/>
      <c r="CI101" s="101"/>
      <c r="CJ101" s="101"/>
      <c r="CK101" s="8"/>
      <c r="CL101" s="109"/>
      <c r="CM101" s="97"/>
      <c r="CN101" s="8"/>
      <c r="CO101" s="8"/>
      <c r="CP101" s="8"/>
      <c r="CQ101" s="8"/>
      <c r="CR101" s="8"/>
      <c r="CS101" s="446">
        <f t="shared" si="11"/>
        <v>0</v>
      </c>
      <c r="CT101" s="447"/>
    </row>
    <row r="102" spans="1:98" ht="15.5" thickTop="1" thickBot="1">
      <c r="A102" s="17">
        <v>97</v>
      </c>
      <c r="B102" s="7" t="str">
        <f>'S.O.'!B99</f>
        <v>Alcaldía La Magdalena Contreras.</v>
      </c>
      <c r="C102" s="9"/>
      <c r="D102" s="9"/>
      <c r="E102" s="9"/>
      <c r="F102" s="9"/>
      <c r="G102" s="9"/>
      <c r="H102" s="9"/>
      <c r="I102" s="9"/>
      <c r="J102" s="17">
        <f t="shared" si="12"/>
        <v>0</v>
      </c>
      <c r="K102" s="9"/>
      <c r="L102" s="9"/>
      <c r="M102" s="9"/>
      <c r="N102" s="9"/>
      <c r="O102" s="9"/>
      <c r="P102" s="9"/>
      <c r="Q102" s="9"/>
      <c r="R102" s="105"/>
      <c r="S102" s="103"/>
      <c r="T102" s="9"/>
      <c r="U102" s="9"/>
      <c r="V102" s="9"/>
      <c r="W102" s="9"/>
      <c r="X102" s="9"/>
      <c r="Y102" s="9"/>
      <c r="Z102" s="105"/>
      <c r="AA102" s="107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05"/>
      <c r="AM102" s="98">
        <f t="shared" si="13"/>
        <v>0</v>
      </c>
      <c r="AN102" s="8"/>
      <c r="AO102" s="8"/>
      <c r="AP102" s="8"/>
      <c r="AQ102" s="8"/>
      <c r="AR102" s="8"/>
      <c r="AS102" s="109"/>
      <c r="AT102" s="111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109"/>
      <c r="BF102" s="97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17">
        <f t="shared" ref="BR102:BR133" si="14">SUM(AN102:BQ102)</f>
        <v>0</v>
      </c>
      <c r="BS102" s="119"/>
      <c r="BT102" s="101"/>
      <c r="BU102" s="101"/>
      <c r="BV102" s="101"/>
      <c r="BW102" s="68"/>
      <c r="BX102" s="101"/>
      <c r="BY102" s="101"/>
      <c r="BZ102" s="101"/>
      <c r="CA102" s="101"/>
      <c r="CB102" s="120"/>
      <c r="CC102" s="101"/>
      <c r="CD102" s="101"/>
      <c r="CE102" s="68"/>
      <c r="CF102" s="101"/>
      <c r="CG102" s="101"/>
      <c r="CH102" s="101"/>
      <c r="CI102" s="101"/>
      <c r="CJ102" s="101"/>
      <c r="CK102" s="8"/>
      <c r="CL102" s="109"/>
      <c r="CM102" s="97"/>
      <c r="CN102" s="8"/>
      <c r="CO102" s="8"/>
      <c r="CP102" s="8"/>
      <c r="CQ102" s="8"/>
      <c r="CR102" s="8"/>
      <c r="CS102" s="446">
        <f t="shared" ref="CS102:CS133" si="15">SUM(BS102:CR102)</f>
        <v>0</v>
      </c>
      <c r="CT102" s="447"/>
    </row>
    <row r="103" spans="1:98" ht="15.5" thickTop="1" thickBot="1">
      <c r="A103" s="17">
        <v>98</v>
      </c>
      <c r="B103" s="7" t="str">
        <f>'S.O.'!B100</f>
        <v>Alcaldía Miguel Hidalgo.</v>
      </c>
      <c r="C103" s="9"/>
      <c r="D103" s="9"/>
      <c r="E103" s="9">
        <v>3</v>
      </c>
      <c r="F103" s="9">
        <v>1</v>
      </c>
      <c r="G103" s="9"/>
      <c r="H103" s="9">
        <v>4</v>
      </c>
      <c r="I103" s="9">
        <v>2</v>
      </c>
      <c r="J103" s="17">
        <f t="shared" si="12"/>
        <v>10</v>
      </c>
      <c r="K103" s="9"/>
      <c r="L103" s="9"/>
      <c r="M103" s="9"/>
      <c r="N103" s="9"/>
      <c r="O103" s="9"/>
      <c r="P103" s="9"/>
      <c r="Q103" s="9"/>
      <c r="R103" s="105"/>
      <c r="S103" s="103"/>
      <c r="T103" s="9"/>
      <c r="U103" s="9"/>
      <c r="V103" s="9"/>
      <c r="W103" s="9"/>
      <c r="X103" s="9"/>
      <c r="Y103" s="9"/>
      <c r="Z103" s="105"/>
      <c r="AA103" s="107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05"/>
      <c r="AM103" s="98">
        <f t="shared" si="13"/>
        <v>0</v>
      </c>
      <c r="AN103" s="8"/>
      <c r="AO103" s="8"/>
      <c r="AP103" s="8"/>
      <c r="AQ103" s="8"/>
      <c r="AR103" s="8"/>
      <c r="AS103" s="109"/>
      <c r="AT103" s="111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109"/>
      <c r="BF103" s="97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17">
        <f t="shared" si="14"/>
        <v>0</v>
      </c>
      <c r="BS103" s="119"/>
      <c r="BT103" s="101"/>
      <c r="BU103" s="101"/>
      <c r="BV103" s="101"/>
      <c r="BW103" s="68"/>
      <c r="BX103" s="101"/>
      <c r="BY103" s="101"/>
      <c r="BZ103" s="101"/>
      <c r="CA103" s="101"/>
      <c r="CB103" s="120"/>
      <c r="CC103" s="101"/>
      <c r="CD103" s="101"/>
      <c r="CE103" s="68"/>
      <c r="CF103" s="101"/>
      <c r="CG103" s="101"/>
      <c r="CH103" s="101"/>
      <c r="CI103" s="101"/>
      <c r="CJ103" s="101"/>
      <c r="CK103" s="8"/>
      <c r="CL103" s="109"/>
      <c r="CM103" s="97"/>
      <c r="CN103" s="8"/>
      <c r="CO103" s="8"/>
      <c r="CP103" s="8"/>
      <c r="CQ103" s="8"/>
      <c r="CR103" s="8"/>
      <c r="CS103" s="446">
        <f t="shared" si="15"/>
        <v>0</v>
      </c>
      <c r="CT103" s="447"/>
    </row>
    <row r="104" spans="1:98" ht="15.5" thickTop="1" thickBot="1">
      <c r="A104" s="17">
        <v>99</v>
      </c>
      <c r="B104" s="7" t="str">
        <f>'S.O.'!B101</f>
        <v>Alcaldía Milpa Alta.</v>
      </c>
      <c r="C104" s="9"/>
      <c r="D104" s="9"/>
      <c r="E104" s="9"/>
      <c r="F104" s="9"/>
      <c r="G104" s="9"/>
      <c r="H104" s="9"/>
      <c r="I104" s="9"/>
      <c r="J104" s="17">
        <f t="shared" si="12"/>
        <v>0</v>
      </c>
      <c r="K104" s="9"/>
      <c r="L104" s="9"/>
      <c r="M104" s="9"/>
      <c r="N104" s="9"/>
      <c r="O104" s="9"/>
      <c r="P104" s="9"/>
      <c r="Q104" s="9"/>
      <c r="R104" s="105"/>
      <c r="S104" s="103"/>
      <c r="T104" s="9"/>
      <c r="U104" s="9"/>
      <c r="V104" s="9"/>
      <c r="W104" s="9"/>
      <c r="X104" s="9"/>
      <c r="Y104" s="9"/>
      <c r="Z104" s="105"/>
      <c r="AA104" s="107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05"/>
      <c r="AM104" s="98">
        <f t="shared" si="13"/>
        <v>0</v>
      </c>
      <c r="AN104" s="8"/>
      <c r="AO104" s="8"/>
      <c r="AP104" s="8"/>
      <c r="AQ104" s="8"/>
      <c r="AR104" s="8"/>
      <c r="AS104" s="109"/>
      <c r="AT104" s="111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109"/>
      <c r="BF104" s="97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17">
        <f t="shared" si="14"/>
        <v>0</v>
      </c>
      <c r="BS104" s="119"/>
      <c r="BT104" s="101"/>
      <c r="BU104" s="101"/>
      <c r="BV104" s="101"/>
      <c r="BW104" s="68"/>
      <c r="BX104" s="101"/>
      <c r="BY104" s="101"/>
      <c r="BZ104" s="101"/>
      <c r="CA104" s="101"/>
      <c r="CB104" s="120"/>
      <c r="CC104" s="101"/>
      <c r="CD104" s="101"/>
      <c r="CE104" s="68"/>
      <c r="CF104" s="101"/>
      <c r="CG104" s="101"/>
      <c r="CH104" s="101"/>
      <c r="CI104" s="101"/>
      <c r="CJ104" s="101"/>
      <c r="CK104" s="8"/>
      <c r="CL104" s="109"/>
      <c r="CM104" s="97"/>
      <c r="CN104" s="8"/>
      <c r="CO104" s="8"/>
      <c r="CP104" s="8"/>
      <c r="CQ104" s="8"/>
      <c r="CR104" s="8"/>
      <c r="CS104" s="446">
        <f t="shared" si="15"/>
        <v>0</v>
      </c>
      <c r="CT104" s="447"/>
    </row>
    <row r="105" spans="1:98" ht="15.5" thickTop="1" thickBot="1">
      <c r="A105" s="17">
        <v>100</v>
      </c>
      <c r="B105" s="7" t="str">
        <f>'S.O.'!B102</f>
        <v>Alcaldía Tláhuac.</v>
      </c>
      <c r="C105" s="9">
        <v>1</v>
      </c>
      <c r="D105" s="9"/>
      <c r="E105" s="9"/>
      <c r="F105" s="9"/>
      <c r="G105" s="9"/>
      <c r="H105" s="9"/>
      <c r="I105" s="9"/>
      <c r="J105" s="17">
        <f t="shared" si="12"/>
        <v>1</v>
      </c>
      <c r="K105" s="9"/>
      <c r="L105" s="9"/>
      <c r="M105" s="9"/>
      <c r="N105" s="9"/>
      <c r="O105" s="9"/>
      <c r="P105" s="9"/>
      <c r="Q105" s="9"/>
      <c r="R105" s="105"/>
      <c r="S105" s="103"/>
      <c r="T105" s="9"/>
      <c r="U105" s="9"/>
      <c r="V105" s="9"/>
      <c r="W105" s="9"/>
      <c r="X105" s="9"/>
      <c r="Y105" s="9"/>
      <c r="Z105" s="105"/>
      <c r="AA105" s="107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05"/>
      <c r="AM105" s="98">
        <f t="shared" si="13"/>
        <v>0</v>
      </c>
      <c r="AN105" s="8"/>
      <c r="AO105" s="8"/>
      <c r="AP105" s="8"/>
      <c r="AQ105" s="8"/>
      <c r="AR105" s="8"/>
      <c r="AS105" s="109"/>
      <c r="AT105" s="111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109"/>
      <c r="BF105" s="97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17">
        <f t="shared" si="14"/>
        <v>0</v>
      </c>
      <c r="BS105" s="119"/>
      <c r="BT105" s="101"/>
      <c r="BU105" s="101"/>
      <c r="BV105" s="101"/>
      <c r="BW105" s="68"/>
      <c r="BX105" s="101"/>
      <c r="BY105" s="101"/>
      <c r="BZ105" s="101"/>
      <c r="CA105" s="101"/>
      <c r="CB105" s="120"/>
      <c r="CC105" s="101"/>
      <c r="CD105" s="101"/>
      <c r="CE105" s="68"/>
      <c r="CF105" s="101"/>
      <c r="CG105" s="101"/>
      <c r="CH105" s="101"/>
      <c r="CI105" s="101"/>
      <c r="CJ105" s="101"/>
      <c r="CK105" s="8"/>
      <c r="CL105" s="109"/>
      <c r="CM105" s="97"/>
      <c r="CN105" s="8"/>
      <c r="CO105" s="8"/>
      <c r="CP105" s="8"/>
      <c r="CQ105" s="8"/>
      <c r="CR105" s="8"/>
      <c r="CS105" s="446">
        <f t="shared" si="15"/>
        <v>0</v>
      </c>
      <c r="CT105" s="447"/>
    </row>
    <row r="106" spans="1:98" ht="15.5" thickTop="1" thickBot="1">
      <c r="A106" s="17">
        <v>101</v>
      </c>
      <c r="B106" s="7" t="str">
        <f>'S.O.'!B103</f>
        <v>Alcaldía Tlalpan.</v>
      </c>
      <c r="C106" s="9">
        <v>1</v>
      </c>
      <c r="D106" s="9"/>
      <c r="E106" s="9">
        <v>3</v>
      </c>
      <c r="F106" s="9"/>
      <c r="G106" s="9"/>
      <c r="H106" s="9">
        <v>5</v>
      </c>
      <c r="I106" s="9">
        <v>7</v>
      </c>
      <c r="J106" s="17">
        <f t="shared" si="12"/>
        <v>16</v>
      </c>
      <c r="K106" s="9"/>
      <c r="L106" s="9"/>
      <c r="M106" s="9"/>
      <c r="N106" s="9"/>
      <c r="O106" s="9"/>
      <c r="P106" s="9"/>
      <c r="Q106" s="9"/>
      <c r="R106" s="105"/>
      <c r="S106" s="103"/>
      <c r="T106" s="9"/>
      <c r="U106" s="9"/>
      <c r="V106" s="9"/>
      <c r="W106" s="9"/>
      <c r="X106" s="9"/>
      <c r="Y106" s="9"/>
      <c r="Z106" s="105"/>
      <c r="AA106" s="107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05"/>
      <c r="AM106" s="98">
        <f t="shared" si="13"/>
        <v>0</v>
      </c>
      <c r="AN106" s="8"/>
      <c r="AO106" s="8"/>
      <c r="AP106" s="8"/>
      <c r="AQ106" s="8"/>
      <c r="AR106" s="8"/>
      <c r="AS106" s="109"/>
      <c r="AT106" s="111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109"/>
      <c r="BF106" s="97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17">
        <f t="shared" si="14"/>
        <v>0</v>
      </c>
      <c r="BS106" s="119"/>
      <c r="BT106" s="101"/>
      <c r="BU106" s="101"/>
      <c r="BV106" s="101"/>
      <c r="BW106" s="68"/>
      <c r="BX106" s="101"/>
      <c r="BY106" s="101"/>
      <c r="BZ106" s="101"/>
      <c r="CA106" s="101"/>
      <c r="CB106" s="120"/>
      <c r="CC106" s="101"/>
      <c r="CD106" s="101"/>
      <c r="CE106" s="68"/>
      <c r="CF106" s="101"/>
      <c r="CG106" s="101"/>
      <c r="CH106" s="101"/>
      <c r="CI106" s="101"/>
      <c r="CJ106" s="101"/>
      <c r="CK106" s="8"/>
      <c r="CL106" s="109"/>
      <c r="CM106" s="97"/>
      <c r="CN106" s="8"/>
      <c r="CO106" s="8"/>
      <c r="CP106" s="8"/>
      <c r="CQ106" s="8"/>
      <c r="CR106" s="8"/>
      <c r="CS106" s="446">
        <f t="shared" si="15"/>
        <v>0</v>
      </c>
      <c r="CT106" s="447"/>
    </row>
    <row r="107" spans="1:98" ht="15.5" thickTop="1" thickBot="1">
      <c r="A107" s="17">
        <v>102</v>
      </c>
      <c r="B107" s="7" t="str">
        <f>'S.O.'!B104</f>
        <v>Alcaldía Venustiano Carranza.</v>
      </c>
      <c r="C107" s="9"/>
      <c r="D107" s="9"/>
      <c r="E107" s="9">
        <v>1</v>
      </c>
      <c r="F107" s="9">
        <v>1</v>
      </c>
      <c r="G107" s="9"/>
      <c r="H107" s="9"/>
      <c r="I107" s="9"/>
      <c r="J107" s="17">
        <f t="shared" si="12"/>
        <v>2</v>
      </c>
      <c r="K107" s="9"/>
      <c r="L107" s="9"/>
      <c r="M107" s="9"/>
      <c r="N107" s="9"/>
      <c r="O107" s="9"/>
      <c r="P107" s="9"/>
      <c r="Q107" s="9"/>
      <c r="R107" s="105"/>
      <c r="S107" s="103"/>
      <c r="T107" s="9"/>
      <c r="U107" s="9"/>
      <c r="V107" s="9"/>
      <c r="W107" s="9"/>
      <c r="X107" s="9"/>
      <c r="Y107" s="9"/>
      <c r="Z107" s="105"/>
      <c r="AA107" s="107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05"/>
      <c r="AM107" s="98">
        <f t="shared" si="13"/>
        <v>0</v>
      </c>
      <c r="AN107" s="8"/>
      <c r="AO107" s="8"/>
      <c r="AP107" s="8"/>
      <c r="AQ107" s="8"/>
      <c r="AR107" s="8"/>
      <c r="AS107" s="109"/>
      <c r="AT107" s="111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109"/>
      <c r="BF107" s="97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17">
        <f t="shared" si="14"/>
        <v>0</v>
      </c>
      <c r="BS107" s="119"/>
      <c r="BT107" s="101"/>
      <c r="BU107" s="101"/>
      <c r="BV107" s="101"/>
      <c r="BW107" s="68"/>
      <c r="BX107" s="101"/>
      <c r="BY107" s="101"/>
      <c r="BZ107" s="101"/>
      <c r="CA107" s="101"/>
      <c r="CB107" s="120"/>
      <c r="CC107" s="101"/>
      <c r="CD107" s="101"/>
      <c r="CE107" s="68"/>
      <c r="CF107" s="101"/>
      <c r="CG107" s="101"/>
      <c r="CH107" s="101"/>
      <c r="CI107" s="101"/>
      <c r="CJ107" s="101"/>
      <c r="CK107" s="8"/>
      <c r="CL107" s="109"/>
      <c r="CM107" s="97"/>
      <c r="CN107" s="8"/>
      <c r="CO107" s="8"/>
      <c r="CP107" s="8"/>
      <c r="CQ107" s="8"/>
      <c r="CR107" s="8"/>
      <c r="CS107" s="446">
        <f t="shared" si="15"/>
        <v>0</v>
      </c>
      <c r="CT107" s="447"/>
    </row>
    <row r="108" spans="1:98" ht="15.5" thickTop="1" thickBot="1">
      <c r="A108" s="17">
        <v>103</v>
      </c>
      <c r="B108" s="7" t="str">
        <f>'S.O.'!B105</f>
        <v>Alcaldía Xochimilco.</v>
      </c>
      <c r="C108" s="9"/>
      <c r="D108" s="9"/>
      <c r="E108" s="9">
        <v>1</v>
      </c>
      <c r="F108" s="9">
        <v>2</v>
      </c>
      <c r="G108" s="9"/>
      <c r="H108" s="9">
        <v>3</v>
      </c>
      <c r="I108" s="9">
        <v>1</v>
      </c>
      <c r="J108" s="17">
        <f t="shared" si="12"/>
        <v>7</v>
      </c>
      <c r="K108" s="9"/>
      <c r="L108" s="9"/>
      <c r="M108" s="9"/>
      <c r="N108" s="9"/>
      <c r="O108" s="9"/>
      <c r="P108" s="9"/>
      <c r="Q108" s="9"/>
      <c r="R108" s="105"/>
      <c r="S108" s="103"/>
      <c r="T108" s="9"/>
      <c r="U108" s="9"/>
      <c r="V108" s="9"/>
      <c r="W108" s="9"/>
      <c r="X108" s="9"/>
      <c r="Y108" s="9"/>
      <c r="Z108" s="105"/>
      <c r="AA108" s="107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05"/>
      <c r="AM108" s="98">
        <f t="shared" si="13"/>
        <v>0</v>
      </c>
      <c r="AN108" s="8"/>
      <c r="AO108" s="8"/>
      <c r="AP108" s="8"/>
      <c r="AQ108" s="8"/>
      <c r="AR108" s="8"/>
      <c r="AS108" s="109"/>
      <c r="AT108" s="111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109"/>
      <c r="BF108" s="97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17">
        <f t="shared" si="14"/>
        <v>0</v>
      </c>
      <c r="BS108" s="119"/>
      <c r="BT108" s="101"/>
      <c r="BU108" s="101"/>
      <c r="BV108" s="101"/>
      <c r="BW108" s="68"/>
      <c r="BX108" s="101"/>
      <c r="BY108" s="101"/>
      <c r="BZ108" s="101"/>
      <c r="CA108" s="101"/>
      <c r="CB108" s="120"/>
      <c r="CC108" s="101"/>
      <c r="CD108" s="101"/>
      <c r="CE108" s="68"/>
      <c r="CF108" s="101"/>
      <c r="CG108" s="101"/>
      <c r="CH108" s="101"/>
      <c r="CI108" s="101"/>
      <c r="CJ108" s="101"/>
      <c r="CK108" s="8"/>
      <c r="CL108" s="109"/>
      <c r="CM108" s="97"/>
      <c r="CN108" s="8"/>
      <c r="CO108" s="8"/>
      <c r="CP108" s="8"/>
      <c r="CQ108" s="8"/>
      <c r="CR108" s="8"/>
      <c r="CS108" s="446">
        <f t="shared" si="15"/>
        <v>0</v>
      </c>
      <c r="CT108" s="447"/>
    </row>
    <row r="109" spans="1:98" ht="15.5" thickTop="1" thickBot="1">
      <c r="A109" s="13">
        <v>104</v>
      </c>
      <c r="B109" s="7" t="str">
        <f>'S.O.'!B106</f>
        <v>Consejo de la Judicatura de la Ciudad de México.</v>
      </c>
      <c r="C109" s="9"/>
      <c r="D109" s="9"/>
      <c r="E109" s="9">
        <v>1</v>
      </c>
      <c r="F109" s="9">
        <v>1</v>
      </c>
      <c r="G109" s="9"/>
      <c r="H109" s="9">
        <v>2</v>
      </c>
      <c r="I109" s="9">
        <v>1</v>
      </c>
      <c r="J109" s="13">
        <f t="shared" si="12"/>
        <v>5</v>
      </c>
      <c r="K109" s="9"/>
      <c r="L109" s="9"/>
      <c r="M109" s="9"/>
      <c r="N109" s="9"/>
      <c r="O109" s="9"/>
      <c r="P109" s="9"/>
      <c r="Q109" s="9"/>
      <c r="R109" s="105"/>
      <c r="S109" s="103"/>
      <c r="T109" s="9"/>
      <c r="U109" s="9"/>
      <c r="V109" s="9"/>
      <c r="W109" s="9"/>
      <c r="X109" s="9"/>
      <c r="Y109" s="9"/>
      <c r="Z109" s="105"/>
      <c r="AA109" s="107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05"/>
      <c r="AM109" s="108">
        <f t="shared" si="13"/>
        <v>0</v>
      </c>
      <c r="AN109" s="8"/>
      <c r="AO109" s="8"/>
      <c r="AP109" s="8"/>
      <c r="AQ109" s="8"/>
      <c r="AR109" s="8"/>
      <c r="AS109" s="109"/>
      <c r="AT109" s="111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109"/>
      <c r="BF109" s="97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52">
        <f t="shared" si="14"/>
        <v>0</v>
      </c>
      <c r="BS109" s="119"/>
      <c r="BT109" s="101"/>
      <c r="BU109" s="101"/>
      <c r="BV109" s="101"/>
      <c r="BW109" s="68"/>
      <c r="BX109" s="101"/>
      <c r="BY109" s="101"/>
      <c r="BZ109" s="101"/>
      <c r="CA109" s="101"/>
      <c r="CB109" s="120"/>
      <c r="CC109" s="101"/>
      <c r="CD109" s="101"/>
      <c r="CE109" s="68"/>
      <c r="CF109" s="101"/>
      <c r="CG109" s="101"/>
      <c r="CH109" s="101"/>
      <c r="CI109" s="101"/>
      <c r="CJ109" s="101"/>
      <c r="CK109" s="8"/>
      <c r="CL109" s="109"/>
      <c r="CM109" s="97"/>
      <c r="CN109" s="8"/>
      <c r="CO109" s="8"/>
      <c r="CP109" s="8"/>
      <c r="CQ109" s="8"/>
      <c r="CR109" s="8"/>
      <c r="CS109" s="448">
        <f t="shared" si="15"/>
        <v>0</v>
      </c>
      <c r="CT109" s="449"/>
    </row>
    <row r="110" spans="1:98" ht="15.5" thickTop="1" thickBot="1">
      <c r="A110" s="13">
        <v>105</v>
      </c>
      <c r="B110" s="7" t="str">
        <f>'S.O.'!B107</f>
        <v>Tribunal Superior de Justicia de la Ciudad de México.</v>
      </c>
      <c r="C110" s="9"/>
      <c r="D110" s="9"/>
      <c r="E110" s="9"/>
      <c r="F110" s="9"/>
      <c r="G110" s="9"/>
      <c r="H110" s="9"/>
      <c r="I110" s="9"/>
      <c r="J110" s="13">
        <f t="shared" si="12"/>
        <v>0</v>
      </c>
      <c r="K110" s="9"/>
      <c r="L110" s="9"/>
      <c r="M110" s="9"/>
      <c r="N110" s="9"/>
      <c r="O110" s="9"/>
      <c r="P110" s="9"/>
      <c r="Q110" s="9"/>
      <c r="R110" s="105"/>
      <c r="S110" s="103"/>
      <c r="T110" s="9"/>
      <c r="U110" s="9"/>
      <c r="V110" s="9"/>
      <c r="W110" s="9"/>
      <c r="X110" s="9"/>
      <c r="Y110" s="9"/>
      <c r="Z110" s="105"/>
      <c r="AA110" s="107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05"/>
      <c r="AM110" s="108">
        <f t="shared" si="13"/>
        <v>0</v>
      </c>
      <c r="AN110" s="8"/>
      <c r="AO110" s="8"/>
      <c r="AP110" s="8"/>
      <c r="AQ110" s="8"/>
      <c r="AR110" s="8"/>
      <c r="AS110" s="109"/>
      <c r="AT110" s="111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109"/>
      <c r="BF110" s="97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52">
        <f t="shared" si="14"/>
        <v>0</v>
      </c>
      <c r="BS110" s="119"/>
      <c r="BT110" s="101"/>
      <c r="BU110" s="101"/>
      <c r="BV110" s="101"/>
      <c r="BW110" s="68"/>
      <c r="BX110" s="101"/>
      <c r="BY110" s="101"/>
      <c r="BZ110" s="101"/>
      <c r="CA110" s="101"/>
      <c r="CB110" s="120"/>
      <c r="CC110" s="101"/>
      <c r="CD110" s="101"/>
      <c r="CE110" s="68"/>
      <c r="CF110" s="101"/>
      <c r="CG110" s="101"/>
      <c r="CH110" s="101"/>
      <c r="CI110" s="101"/>
      <c r="CJ110" s="101"/>
      <c r="CK110" s="8"/>
      <c r="CL110" s="109"/>
      <c r="CM110" s="97"/>
      <c r="CN110" s="8"/>
      <c r="CO110" s="8"/>
      <c r="CP110" s="8"/>
      <c r="CQ110" s="8"/>
      <c r="CR110" s="8"/>
      <c r="CS110" s="448">
        <f t="shared" si="15"/>
        <v>0</v>
      </c>
      <c r="CT110" s="449"/>
    </row>
    <row r="111" spans="1:98" ht="15.5" thickTop="1" thickBot="1">
      <c r="A111" s="17">
        <v>106</v>
      </c>
      <c r="B111" s="7" t="str">
        <f>'S.O.'!B108</f>
        <v>Auditoría Superior de la Ciudad de México.</v>
      </c>
      <c r="C111" s="9"/>
      <c r="D111" s="9"/>
      <c r="E111" s="9">
        <v>1</v>
      </c>
      <c r="F111" s="9"/>
      <c r="G111" s="9"/>
      <c r="H111" s="9"/>
      <c r="I111" s="9"/>
      <c r="J111" s="17">
        <f t="shared" si="12"/>
        <v>1</v>
      </c>
      <c r="K111" s="9"/>
      <c r="L111" s="9"/>
      <c r="M111" s="9"/>
      <c r="N111" s="9"/>
      <c r="O111" s="9"/>
      <c r="P111" s="9"/>
      <c r="Q111" s="9"/>
      <c r="R111" s="105"/>
      <c r="S111" s="103"/>
      <c r="T111" s="9"/>
      <c r="U111" s="9"/>
      <c r="V111" s="9"/>
      <c r="W111" s="9"/>
      <c r="X111" s="9"/>
      <c r="Y111" s="9"/>
      <c r="Z111" s="105"/>
      <c r="AA111" s="107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05"/>
      <c r="AM111" s="98">
        <f t="shared" si="13"/>
        <v>0</v>
      </c>
      <c r="AN111" s="8"/>
      <c r="AO111" s="8"/>
      <c r="AP111" s="8"/>
      <c r="AQ111" s="8"/>
      <c r="AR111" s="8"/>
      <c r="AS111" s="109"/>
      <c r="AT111" s="111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109"/>
      <c r="BF111" s="97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17">
        <f t="shared" si="14"/>
        <v>0</v>
      </c>
      <c r="BS111" s="119"/>
      <c r="BT111" s="101"/>
      <c r="BU111" s="101"/>
      <c r="BV111" s="101"/>
      <c r="BW111" s="68"/>
      <c r="BX111" s="101"/>
      <c r="BY111" s="101"/>
      <c r="BZ111" s="101"/>
      <c r="CA111" s="101"/>
      <c r="CB111" s="120"/>
      <c r="CC111" s="101"/>
      <c r="CD111" s="101"/>
      <c r="CE111" s="68"/>
      <c r="CF111" s="101"/>
      <c r="CG111" s="101"/>
      <c r="CH111" s="101"/>
      <c r="CI111" s="101"/>
      <c r="CJ111" s="101"/>
      <c r="CK111" s="8"/>
      <c r="CL111" s="109"/>
      <c r="CM111" s="97"/>
      <c r="CN111" s="8"/>
      <c r="CO111" s="8"/>
      <c r="CP111" s="8"/>
      <c r="CQ111" s="8"/>
      <c r="CR111" s="8"/>
      <c r="CS111" s="446">
        <f t="shared" si="15"/>
        <v>0</v>
      </c>
      <c r="CT111" s="447"/>
    </row>
    <row r="112" spans="1:98" ht="15.5" thickTop="1" thickBot="1">
      <c r="A112" s="17">
        <v>107</v>
      </c>
      <c r="B112" s="7" t="str">
        <f>'S.O.'!B109</f>
        <v>Congreso de la Ciudad de México.</v>
      </c>
      <c r="C112" s="9">
        <v>11</v>
      </c>
      <c r="D112" s="9">
        <v>9</v>
      </c>
      <c r="E112" s="9">
        <v>3</v>
      </c>
      <c r="F112" s="9">
        <v>9</v>
      </c>
      <c r="G112" s="9"/>
      <c r="H112" s="9">
        <v>9</v>
      </c>
      <c r="I112" s="9">
        <v>9</v>
      </c>
      <c r="J112" s="17">
        <f t="shared" si="12"/>
        <v>50</v>
      </c>
      <c r="K112" s="9"/>
      <c r="L112" s="9"/>
      <c r="M112" s="9"/>
      <c r="N112" s="9"/>
      <c r="O112" s="9"/>
      <c r="P112" s="9"/>
      <c r="Q112" s="9"/>
      <c r="R112" s="105"/>
      <c r="S112" s="103"/>
      <c r="T112" s="9"/>
      <c r="U112" s="9"/>
      <c r="V112" s="9"/>
      <c r="W112" s="9"/>
      <c r="X112" s="9"/>
      <c r="Y112" s="9"/>
      <c r="Z112" s="105"/>
      <c r="AA112" s="107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05"/>
      <c r="AM112" s="98">
        <f t="shared" si="13"/>
        <v>0</v>
      </c>
      <c r="AN112" s="8"/>
      <c r="AO112" s="8"/>
      <c r="AP112" s="8"/>
      <c r="AQ112" s="8"/>
      <c r="AR112" s="8"/>
      <c r="AS112" s="109"/>
      <c r="AT112" s="111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109"/>
      <c r="BF112" s="97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17">
        <f t="shared" si="14"/>
        <v>0</v>
      </c>
      <c r="BS112" s="119"/>
      <c r="BT112" s="101"/>
      <c r="BU112" s="101"/>
      <c r="BV112" s="101"/>
      <c r="BW112" s="68"/>
      <c r="BX112" s="101"/>
      <c r="BY112" s="101"/>
      <c r="BZ112" s="101"/>
      <c r="CA112" s="101"/>
      <c r="CB112" s="120"/>
      <c r="CC112" s="101"/>
      <c r="CD112" s="101"/>
      <c r="CE112" s="68"/>
      <c r="CF112" s="101"/>
      <c r="CG112" s="101"/>
      <c r="CH112" s="101"/>
      <c r="CI112" s="101"/>
      <c r="CJ112" s="101"/>
      <c r="CK112" s="8"/>
      <c r="CL112" s="109"/>
      <c r="CM112" s="97"/>
      <c r="CN112" s="8"/>
      <c r="CO112" s="8"/>
      <c r="CP112" s="8"/>
      <c r="CQ112" s="8"/>
      <c r="CR112" s="8"/>
      <c r="CS112" s="446">
        <f t="shared" si="15"/>
        <v>0</v>
      </c>
      <c r="CT112" s="447"/>
    </row>
    <row r="113" spans="1:98" ht="15.5" thickTop="1" thickBot="1">
      <c r="A113" s="13">
        <v>108</v>
      </c>
      <c r="B113" s="7" t="str">
        <f>'S.O.'!B110</f>
        <v>Comisión de Derechos Humanos de la Ciudad de México.</v>
      </c>
      <c r="C113" s="9"/>
      <c r="D113" s="9"/>
      <c r="E113" s="9"/>
      <c r="F113" s="9"/>
      <c r="G113" s="9"/>
      <c r="H113" s="9"/>
      <c r="I113" s="9"/>
      <c r="J113" s="13">
        <f t="shared" si="12"/>
        <v>0</v>
      </c>
      <c r="K113" s="9"/>
      <c r="L113" s="9"/>
      <c r="M113" s="9"/>
      <c r="N113" s="9"/>
      <c r="O113" s="9"/>
      <c r="P113" s="9"/>
      <c r="Q113" s="9"/>
      <c r="R113" s="105"/>
      <c r="S113" s="103"/>
      <c r="T113" s="9"/>
      <c r="U113" s="9"/>
      <c r="V113" s="9"/>
      <c r="W113" s="9"/>
      <c r="X113" s="9"/>
      <c r="Y113" s="9"/>
      <c r="Z113" s="105"/>
      <c r="AA113" s="107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05"/>
      <c r="AM113" s="108">
        <f t="shared" si="13"/>
        <v>0</v>
      </c>
      <c r="AN113" s="8"/>
      <c r="AO113" s="8"/>
      <c r="AP113" s="8"/>
      <c r="AQ113" s="8"/>
      <c r="AR113" s="8"/>
      <c r="AS113" s="109"/>
      <c r="AT113" s="111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109"/>
      <c r="BF113" s="97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52">
        <f t="shared" si="14"/>
        <v>0</v>
      </c>
      <c r="BS113" s="119"/>
      <c r="BT113" s="101"/>
      <c r="BU113" s="101"/>
      <c r="BV113" s="101"/>
      <c r="BW113" s="68"/>
      <c r="BX113" s="101"/>
      <c r="BY113" s="101"/>
      <c r="BZ113" s="101"/>
      <c r="CA113" s="101"/>
      <c r="CB113" s="120"/>
      <c r="CC113" s="101"/>
      <c r="CD113" s="101"/>
      <c r="CE113" s="68"/>
      <c r="CF113" s="101"/>
      <c r="CG113" s="101"/>
      <c r="CH113" s="101"/>
      <c r="CI113" s="101"/>
      <c r="CJ113" s="101"/>
      <c r="CK113" s="8"/>
      <c r="CL113" s="109"/>
      <c r="CM113" s="97"/>
      <c r="CN113" s="8"/>
      <c r="CO113" s="8"/>
      <c r="CP113" s="8"/>
      <c r="CQ113" s="8"/>
      <c r="CR113" s="8"/>
      <c r="CS113" s="448">
        <f t="shared" si="15"/>
        <v>0</v>
      </c>
      <c r="CT113" s="449"/>
    </row>
    <row r="114" spans="1:98" ht="15.5" thickTop="1" thickBot="1">
      <c r="A114" s="13">
        <v>109</v>
      </c>
      <c r="B114" s="7" t="str">
        <f>'S.O.'!B111</f>
        <v>Consejo de Evaluación de la Ciudad de México</v>
      </c>
      <c r="C114" s="9"/>
      <c r="D114" s="9"/>
      <c r="E114" s="9"/>
      <c r="F114" s="9"/>
      <c r="G114" s="9"/>
      <c r="H114" s="9"/>
      <c r="I114" s="9"/>
      <c r="J114" s="13">
        <f t="shared" si="12"/>
        <v>0</v>
      </c>
      <c r="K114" s="9"/>
      <c r="L114" s="9"/>
      <c r="M114" s="9"/>
      <c r="N114" s="9"/>
      <c r="O114" s="9"/>
      <c r="P114" s="9"/>
      <c r="Q114" s="9"/>
      <c r="R114" s="105"/>
      <c r="S114" s="103"/>
      <c r="T114" s="9"/>
      <c r="U114" s="9"/>
      <c r="V114" s="9"/>
      <c r="W114" s="9"/>
      <c r="X114" s="9"/>
      <c r="Y114" s="9"/>
      <c r="Z114" s="105"/>
      <c r="AA114" s="107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05"/>
      <c r="AM114" s="108">
        <f t="shared" si="13"/>
        <v>0</v>
      </c>
      <c r="AN114" s="8"/>
      <c r="AO114" s="8"/>
      <c r="AP114" s="8"/>
      <c r="AQ114" s="8"/>
      <c r="AR114" s="8"/>
      <c r="AS114" s="109"/>
      <c r="AT114" s="111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109"/>
      <c r="BF114" s="97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52">
        <f t="shared" si="14"/>
        <v>0</v>
      </c>
      <c r="BS114" s="119"/>
      <c r="BT114" s="101"/>
      <c r="BU114" s="101"/>
      <c r="BV114" s="101"/>
      <c r="BW114" s="68"/>
      <c r="BX114" s="101"/>
      <c r="BY114" s="101"/>
      <c r="BZ114" s="101"/>
      <c r="CA114" s="101"/>
      <c r="CB114" s="120"/>
      <c r="CC114" s="101"/>
      <c r="CD114" s="101"/>
      <c r="CE114" s="68"/>
      <c r="CF114" s="101"/>
      <c r="CG114" s="101"/>
      <c r="CH114" s="101"/>
      <c r="CI114" s="101"/>
      <c r="CJ114" s="101"/>
      <c r="CK114" s="8"/>
      <c r="CL114" s="109"/>
      <c r="CM114" s="97"/>
      <c r="CN114" s="8"/>
      <c r="CO114" s="8"/>
      <c r="CP114" s="8"/>
      <c r="CQ114" s="8"/>
      <c r="CR114" s="8"/>
      <c r="CS114" s="448">
        <f t="shared" si="15"/>
        <v>0</v>
      </c>
      <c r="CT114" s="449"/>
    </row>
    <row r="115" spans="1:98" ht="15.5" thickTop="1" thickBot="1">
      <c r="A115" s="13">
        <v>110</v>
      </c>
      <c r="B115" s="7" t="str">
        <f>'S.O.'!B112</f>
        <v xml:space="preserve">Fiscalía General de Justicia </v>
      </c>
      <c r="C115" s="9"/>
      <c r="D115" s="9"/>
      <c r="E115" s="9"/>
      <c r="F115" s="9"/>
      <c r="G115" s="9"/>
      <c r="H115" s="9"/>
      <c r="I115" s="9"/>
      <c r="J115" s="13">
        <f t="shared" si="12"/>
        <v>0</v>
      </c>
      <c r="K115" s="9"/>
      <c r="L115" s="9"/>
      <c r="M115" s="9"/>
      <c r="N115" s="9"/>
      <c r="O115" s="9"/>
      <c r="P115" s="9"/>
      <c r="Q115" s="9"/>
      <c r="R115" s="105"/>
      <c r="S115" s="103"/>
      <c r="T115" s="9"/>
      <c r="U115" s="9"/>
      <c r="V115" s="9"/>
      <c r="W115" s="9"/>
      <c r="X115" s="9"/>
      <c r="Y115" s="9"/>
      <c r="Z115" s="105"/>
      <c r="AA115" s="107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05"/>
      <c r="AM115" s="108">
        <f t="shared" si="13"/>
        <v>0</v>
      </c>
      <c r="AN115" s="8"/>
      <c r="AO115" s="8"/>
      <c r="AP115" s="8"/>
      <c r="AQ115" s="8"/>
      <c r="AR115" s="8"/>
      <c r="AS115" s="109"/>
      <c r="AT115" s="111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109"/>
      <c r="BF115" s="97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52">
        <f t="shared" si="14"/>
        <v>0</v>
      </c>
      <c r="BS115" s="119"/>
      <c r="BT115" s="101"/>
      <c r="BU115" s="101"/>
      <c r="BV115" s="101"/>
      <c r="BW115" s="68"/>
      <c r="BX115" s="101"/>
      <c r="BY115" s="101"/>
      <c r="BZ115" s="101"/>
      <c r="CA115" s="101"/>
      <c r="CB115" s="120"/>
      <c r="CC115" s="101"/>
      <c r="CD115" s="101"/>
      <c r="CE115" s="68"/>
      <c r="CF115" s="101"/>
      <c r="CG115" s="101"/>
      <c r="CH115" s="101"/>
      <c r="CI115" s="101"/>
      <c r="CJ115" s="101"/>
      <c r="CK115" s="8"/>
      <c r="CL115" s="109"/>
      <c r="CM115" s="97"/>
      <c r="CN115" s="8"/>
      <c r="CO115" s="8"/>
      <c r="CP115" s="8"/>
      <c r="CQ115" s="8"/>
      <c r="CR115" s="8"/>
      <c r="CS115" s="448">
        <f t="shared" si="15"/>
        <v>0</v>
      </c>
      <c r="CT115" s="449"/>
    </row>
    <row r="116" spans="1:98" ht="27" thickTop="1" thickBot="1">
      <c r="A116" s="13">
        <v>111</v>
      </c>
      <c r="B116" s="7" t="str">
        <f>'S.O.'!B113</f>
        <v>Instituto de Transparencia, Acceso a la Información Pública, Protección de Datos Personales y Rendición de Cuentas de la Ciudad de México.</v>
      </c>
      <c r="C116" s="9"/>
      <c r="D116" s="9"/>
      <c r="E116" s="9">
        <v>10</v>
      </c>
      <c r="F116" s="9">
        <v>4</v>
      </c>
      <c r="G116" s="9"/>
      <c r="H116" s="9">
        <v>9</v>
      </c>
      <c r="I116" s="9">
        <v>4</v>
      </c>
      <c r="J116" s="13">
        <f t="shared" ref="J116:J147" si="16">SUM(C116:I116)</f>
        <v>27</v>
      </c>
      <c r="K116" s="9"/>
      <c r="L116" s="9"/>
      <c r="M116" s="9"/>
      <c r="N116" s="9"/>
      <c r="O116" s="9"/>
      <c r="P116" s="9"/>
      <c r="Q116" s="9"/>
      <c r="R116" s="105"/>
      <c r="S116" s="103"/>
      <c r="T116" s="9"/>
      <c r="U116" s="9"/>
      <c r="V116" s="9"/>
      <c r="W116" s="9"/>
      <c r="X116" s="9"/>
      <c r="Y116" s="9"/>
      <c r="Z116" s="105"/>
      <c r="AA116" s="107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05"/>
      <c r="AM116" s="108">
        <f t="shared" ref="AM116:AM147" si="17">SUM(K116:AL116)</f>
        <v>0</v>
      </c>
      <c r="AN116" s="8"/>
      <c r="AO116" s="8"/>
      <c r="AP116" s="8"/>
      <c r="AQ116" s="8"/>
      <c r="AR116" s="8"/>
      <c r="AS116" s="109"/>
      <c r="AT116" s="111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109"/>
      <c r="BF116" s="97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52">
        <f t="shared" si="14"/>
        <v>0</v>
      </c>
      <c r="BS116" s="119"/>
      <c r="BT116" s="101"/>
      <c r="BU116" s="101"/>
      <c r="BV116" s="101"/>
      <c r="BW116" s="68"/>
      <c r="BX116" s="101"/>
      <c r="BY116" s="101"/>
      <c r="BZ116" s="101"/>
      <c r="CA116" s="101"/>
      <c r="CB116" s="120"/>
      <c r="CC116" s="101"/>
      <c r="CD116" s="101"/>
      <c r="CE116" s="68"/>
      <c r="CF116" s="101"/>
      <c r="CG116" s="101"/>
      <c r="CH116" s="101"/>
      <c r="CI116" s="101"/>
      <c r="CJ116" s="101"/>
      <c r="CK116" s="8"/>
      <c r="CL116" s="109"/>
      <c r="CM116" s="97"/>
      <c r="CN116" s="8"/>
      <c r="CO116" s="8"/>
      <c r="CP116" s="8"/>
      <c r="CQ116" s="8"/>
      <c r="CR116" s="8"/>
      <c r="CS116" s="448">
        <f t="shared" si="15"/>
        <v>0</v>
      </c>
      <c r="CT116" s="449"/>
    </row>
    <row r="117" spans="1:98" ht="15.5" thickTop="1" thickBot="1">
      <c r="A117" s="13">
        <v>112</v>
      </c>
      <c r="B117" s="7" t="str">
        <f>'S.O.'!B114</f>
        <v>Instituto Electoral de la Ciudad de México.</v>
      </c>
      <c r="C117" s="9"/>
      <c r="D117" s="9"/>
      <c r="E117" s="9">
        <v>1</v>
      </c>
      <c r="F117" s="9"/>
      <c r="G117" s="9"/>
      <c r="H117" s="9">
        <v>1</v>
      </c>
      <c r="I117" s="9"/>
      <c r="J117" s="13">
        <f t="shared" si="16"/>
        <v>2</v>
      </c>
      <c r="K117" s="9"/>
      <c r="L117" s="9"/>
      <c r="M117" s="9"/>
      <c r="N117" s="9"/>
      <c r="O117" s="9"/>
      <c r="P117" s="9"/>
      <c r="Q117" s="9"/>
      <c r="R117" s="105"/>
      <c r="S117" s="103"/>
      <c r="T117" s="9"/>
      <c r="U117" s="9"/>
      <c r="V117" s="9"/>
      <c r="W117" s="9"/>
      <c r="X117" s="9"/>
      <c r="Y117" s="9"/>
      <c r="Z117" s="105"/>
      <c r="AA117" s="107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05"/>
      <c r="AM117" s="108">
        <f t="shared" si="17"/>
        <v>0</v>
      </c>
      <c r="AN117" s="8"/>
      <c r="AO117" s="8"/>
      <c r="AP117" s="8"/>
      <c r="AQ117" s="8"/>
      <c r="AR117" s="8"/>
      <c r="AS117" s="109"/>
      <c r="AT117" s="111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109"/>
      <c r="BF117" s="97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52">
        <f t="shared" si="14"/>
        <v>0</v>
      </c>
      <c r="BS117" s="119"/>
      <c r="BT117" s="101"/>
      <c r="BU117" s="101"/>
      <c r="BV117" s="101"/>
      <c r="BW117" s="68"/>
      <c r="BX117" s="101"/>
      <c r="BY117" s="101"/>
      <c r="BZ117" s="101"/>
      <c r="CA117" s="101"/>
      <c r="CB117" s="120"/>
      <c r="CC117" s="101"/>
      <c r="CD117" s="101"/>
      <c r="CE117" s="68"/>
      <c r="CF117" s="101"/>
      <c r="CG117" s="101"/>
      <c r="CH117" s="101"/>
      <c r="CI117" s="100"/>
      <c r="CJ117" s="100"/>
      <c r="CK117" s="8"/>
      <c r="CL117" s="109"/>
      <c r="CM117" s="97"/>
      <c r="CN117" s="8"/>
      <c r="CO117" s="8"/>
      <c r="CP117" s="8"/>
      <c r="CQ117" s="8"/>
      <c r="CR117" s="8"/>
      <c r="CS117" s="448">
        <f t="shared" si="15"/>
        <v>0</v>
      </c>
      <c r="CT117" s="449"/>
    </row>
    <row r="118" spans="1:98" ht="15.5" thickTop="1" thickBot="1">
      <c r="A118" s="13">
        <v>113</v>
      </c>
      <c r="B118" s="7" t="str">
        <f>'S.O.'!B115</f>
        <v>Junta Local de Conciliación y Arbitraje de la Ciudad de México.</v>
      </c>
      <c r="C118" s="9"/>
      <c r="D118" s="9"/>
      <c r="E118" s="9"/>
      <c r="F118" s="9"/>
      <c r="G118" s="9"/>
      <c r="H118" s="9"/>
      <c r="I118" s="9"/>
      <c r="J118" s="13">
        <f t="shared" si="16"/>
        <v>0</v>
      </c>
      <c r="K118" s="9"/>
      <c r="L118" s="9"/>
      <c r="M118" s="9"/>
      <c r="N118" s="9"/>
      <c r="O118" s="9"/>
      <c r="P118" s="9"/>
      <c r="Q118" s="9"/>
      <c r="R118" s="105"/>
      <c r="S118" s="103"/>
      <c r="T118" s="9"/>
      <c r="U118" s="9"/>
      <c r="V118" s="9"/>
      <c r="W118" s="9"/>
      <c r="X118" s="9"/>
      <c r="Y118" s="9"/>
      <c r="Z118" s="105"/>
      <c r="AA118" s="107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05"/>
      <c r="AM118" s="108">
        <f t="shared" si="17"/>
        <v>0</v>
      </c>
      <c r="AN118" s="8"/>
      <c r="AO118" s="8"/>
      <c r="AP118" s="8"/>
      <c r="AQ118" s="8"/>
      <c r="AR118" s="8"/>
      <c r="AS118" s="109"/>
      <c r="AT118" s="111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109"/>
      <c r="BF118" s="97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52">
        <f t="shared" si="14"/>
        <v>0</v>
      </c>
      <c r="BS118" s="119"/>
      <c r="BT118" s="101"/>
      <c r="BU118" s="101"/>
      <c r="BV118" s="101"/>
      <c r="BW118" s="68"/>
      <c r="BX118" s="101"/>
      <c r="BY118" s="101"/>
      <c r="BZ118" s="101"/>
      <c r="CA118" s="101"/>
      <c r="CB118" s="120"/>
      <c r="CC118" s="101"/>
      <c r="CD118" s="101"/>
      <c r="CE118" s="68"/>
      <c r="CF118" s="101"/>
      <c r="CG118" s="101"/>
      <c r="CH118" s="101"/>
      <c r="CI118" s="101"/>
      <c r="CJ118" s="101"/>
      <c r="CK118" s="8"/>
      <c r="CL118" s="109"/>
      <c r="CM118" s="97"/>
      <c r="CN118" s="8"/>
      <c r="CO118" s="8"/>
      <c r="CP118" s="8"/>
      <c r="CQ118" s="8"/>
      <c r="CR118" s="8"/>
      <c r="CS118" s="448">
        <f t="shared" si="15"/>
        <v>0</v>
      </c>
      <c r="CT118" s="449"/>
    </row>
    <row r="119" spans="1:98" ht="15.5" thickTop="1" thickBot="1">
      <c r="A119" s="13">
        <v>114</v>
      </c>
      <c r="B119" s="7" t="str">
        <f>'S.O.'!B116</f>
        <v>Tribunal de Justicia Administrativa de la Ciudad de México.</v>
      </c>
      <c r="C119" s="9"/>
      <c r="D119" s="9"/>
      <c r="E119" s="9"/>
      <c r="F119" s="9"/>
      <c r="G119" s="9"/>
      <c r="H119" s="9"/>
      <c r="I119" s="9"/>
      <c r="J119" s="13">
        <f t="shared" si="16"/>
        <v>0</v>
      </c>
      <c r="K119" s="9"/>
      <c r="L119" s="9"/>
      <c r="M119" s="9"/>
      <c r="N119" s="9"/>
      <c r="O119" s="9"/>
      <c r="P119" s="9"/>
      <c r="Q119" s="9"/>
      <c r="R119" s="105"/>
      <c r="S119" s="103"/>
      <c r="T119" s="9"/>
      <c r="U119" s="9"/>
      <c r="V119" s="9"/>
      <c r="W119" s="9"/>
      <c r="X119" s="9"/>
      <c r="Y119" s="9"/>
      <c r="Z119" s="105"/>
      <c r="AA119" s="107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05"/>
      <c r="AM119" s="108">
        <f t="shared" si="17"/>
        <v>0</v>
      </c>
      <c r="AN119" s="8"/>
      <c r="AO119" s="8"/>
      <c r="AP119" s="8"/>
      <c r="AQ119" s="8"/>
      <c r="AR119" s="8"/>
      <c r="AS119" s="109"/>
      <c r="AT119" s="111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109"/>
      <c r="BF119" s="97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52">
        <f t="shared" si="14"/>
        <v>0</v>
      </c>
      <c r="BS119" s="119"/>
      <c r="BT119" s="101"/>
      <c r="BU119" s="101"/>
      <c r="BV119" s="101"/>
      <c r="BW119" s="68"/>
      <c r="BX119" s="101"/>
      <c r="BY119" s="101"/>
      <c r="BZ119" s="101"/>
      <c r="CA119" s="101"/>
      <c r="CB119" s="120"/>
      <c r="CC119" s="101"/>
      <c r="CD119" s="101"/>
      <c r="CE119" s="68"/>
      <c r="CF119" s="101"/>
      <c r="CG119" s="101"/>
      <c r="CH119" s="101"/>
      <c r="CI119" s="101"/>
      <c r="CJ119" s="101"/>
      <c r="CK119" s="8"/>
      <c r="CL119" s="109"/>
      <c r="CM119" s="97"/>
      <c r="CN119" s="8"/>
      <c r="CO119" s="8"/>
      <c r="CP119" s="8"/>
      <c r="CQ119" s="8"/>
      <c r="CR119" s="8"/>
      <c r="CS119" s="448">
        <f t="shared" si="15"/>
        <v>0</v>
      </c>
      <c r="CT119" s="449"/>
    </row>
    <row r="120" spans="1:98" ht="15.5" thickTop="1" thickBot="1">
      <c r="A120" s="13">
        <v>115</v>
      </c>
      <c r="B120" s="7" t="str">
        <f>'S.O.'!B117</f>
        <v>Tribunal Electoral de la Ciudad de México.</v>
      </c>
      <c r="C120" s="9"/>
      <c r="D120" s="9"/>
      <c r="E120" s="9"/>
      <c r="F120" s="9">
        <v>1</v>
      </c>
      <c r="G120" s="9"/>
      <c r="H120" s="9"/>
      <c r="I120" s="9"/>
      <c r="J120" s="13">
        <f t="shared" si="16"/>
        <v>1</v>
      </c>
      <c r="K120" s="9"/>
      <c r="L120" s="9"/>
      <c r="M120" s="9"/>
      <c r="N120" s="9"/>
      <c r="O120" s="9"/>
      <c r="P120" s="9"/>
      <c r="Q120" s="9"/>
      <c r="R120" s="105"/>
      <c r="S120" s="103"/>
      <c r="T120" s="9"/>
      <c r="U120" s="9"/>
      <c r="V120" s="9"/>
      <c r="W120" s="9"/>
      <c r="X120" s="9"/>
      <c r="Y120" s="9"/>
      <c r="Z120" s="105"/>
      <c r="AA120" s="107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05"/>
      <c r="AM120" s="108">
        <f t="shared" si="17"/>
        <v>0</v>
      </c>
      <c r="AN120" s="8"/>
      <c r="AO120" s="8"/>
      <c r="AP120" s="8"/>
      <c r="AQ120" s="8"/>
      <c r="AR120" s="8"/>
      <c r="AS120" s="109"/>
      <c r="AT120" s="111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109"/>
      <c r="BF120" s="97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52">
        <f t="shared" si="14"/>
        <v>0</v>
      </c>
      <c r="BS120" s="119"/>
      <c r="BT120" s="101"/>
      <c r="BU120" s="101"/>
      <c r="BV120" s="101"/>
      <c r="BW120" s="68"/>
      <c r="BX120" s="101"/>
      <c r="BY120" s="101"/>
      <c r="BZ120" s="101"/>
      <c r="CA120" s="101"/>
      <c r="CB120" s="120"/>
      <c r="CC120" s="101"/>
      <c r="CD120" s="101"/>
      <c r="CE120" s="68"/>
      <c r="CF120" s="101"/>
      <c r="CG120" s="101"/>
      <c r="CH120" s="101"/>
      <c r="CI120" s="101"/>
      <c r="CJ120" s="101"/>
      <c r="CK120" s="8"/>
      <c r="CL120" s="109"/>
      <c r="CM120" s="97"/>
      <c r="CN120" s="8"/>
      <c r="CO120" s="8"/>
      <c r="CP120" s="8"/>
      <c r="CQ120" s="8"/>
      <c r="CR120" s="8"/>
      <c r="CS120" s="448">
        <f t="shared" si="15"/>
        <v>0</v>
      </c>
      <c r="CT120" s="449"/>
    </row>
    <row r="121" spans="1:98" ht="15.5" thickTop="1" thickBot="1">
      <c r="A121" s="13">
        <v>116</v>
      </c>
      <c r="B121" s="7" t="str">
        <f>'S.O.'!B118</f>
        <v>Universidad Autónoma de la Ciudad de México.</v>
      </c>
      <c r="C121" s="9"/>
      <c r="D121" s="9"/>
      <c r="E121" s="9">
        <v>4</v>
      </c>
      <c r="F121" s="9">
        <v>5</v>
      </c>
      <c r="G121" s="9"/>
      <c r="H121" s="9">
        <v>2</v>
      </c>
      <c r="I121" s="9">
        <v>3</v>
      </c>
      <c r="J121" s="13">
        <f t="shared" si="16"/>
        <v>14</v>
      </c>
      <c r="K121" s="9"/>
      <c r="L121" s="9"/>
      <c r="M121" s="9"/>
      <c r="N121" s="9"/>
      <c r="O121" s="9"/>
      <c r="P121" s="9"/>
      <c r="Q121" s="9"/>
      <c r="R121" s="105"/>
      <c r="S121" s="103"/>
      <c r="T121" s="9"/>
      <c r="U121" s="9"/>
      <c r="V121" s="9"/>
      <c r="W121" s="9"/>
      <c r="X121" s="9"/>
      <c r="Y121" s="9"/>
      <c r="Z121" s="105"/>
      <c r="AA121" s="107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05"/>
      <c r="AM121" s="108">
        <f t="shared" si="17"/>
        <v>0</v>
      </c>
      <c r="AN121" s="8"/>
      <c r="AO121" s="8"/>
      <c r="AP121" s="8"/>
      <c r="AQ121" s="8"/>
      <c r="AR121" s="8"/>
      <c r="AS121" s="109"/>
      <c r="AT121" s="111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109"/>
      <c r="BF121" s="97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52">
        <f t="shared" si="14"/>
        <v>0</v>
      </c>
      <c r="BS121" s="119"/>
      <c r="BT121" s="101"/>
      <c r="BU121" s="101"/>
      <c r="BV121" s="101"/>
      <c r="BW121" s="68"/>
      <c r="BX121" s="101"/>
      <c r="BY121" s="101"/>
      <c r="BZ121" s="101"/>
      <c r="CA121" s="101"/>
      <c r="CB121" s="120"/>
      <c r="CC121" s="101"/>
      <c r="CD121" s="101"/>
      <c r="CE121" s="68"/>
      <c r="CF121" s="101"/>
      <c r="CG121" s="101"/>
      <c r="CH121" s="101"/>
      <c r="CI121" s="101"/>
      <c r="CJ121" s="101"/>
      <c r="CK121" s="8"/>
      <c r="CL121" s="109"/>
      <c r="CM121" s="97"/>
      <c r="CN121" s="8"/>
      <c r="CO121" s="8"/>
      <c r="CP121" s="8"/>
      <c r="CQ121" s="8"/>
      <c r="CR121" s="8"/>
      <c r="CS121" s="448">
        <f t="shared" si="15"/>
        <v>0</v>
      </c>
      <c r="CT121" s="449"/>
    </row>
    <row r="122" spans="1:98" ht="15.5" thickTop="1" thickBot="1">
      <c r="A122" s="17">
        <v>117</v>
      </c>
      <c r="B122" s="7" t="str">
        <f>'S.O.'!B119</f>
        <v xml:space="preserve">Morena </v>
      </c>
      <c r="C122" s="9"/>
      <c r="D122" s="9"/>
      <c r="E122" s="9"/>
      <c r="F122" s="9"/>
      <c r="G122" s="9"/>
      <c r="H122" s="9"/>
      <c r="I122" s="9"/>
      <c r="J122" s="17">
        <f t="shared" si="16"/>
        <v>0</v>
      </c>
      <c r="K122" s="9"/>
      <c r="L122" s="9"/>
      <c r="M122" s="9"/>
      <c r="N122" s="9"/>
      <c r="O122" s="9"/>
      <c r="P122" s="9"/>
      <c r="Q122" s="9"/>
      <c r="R122" s="105"/>
      <c r="S122" s="103"/>
      <c r="T122" s="9"/>
      <c r="U122" s="9"/>
      <c r="V122" s="9"/>
      <c r="W122" s="9"/>
      <c r="X122" s="9"/>
      <c r="Y122" s="9"/>
      <c r="Z122" s="105"/>
      <c r="AA122" s="107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05"/>
      <c r="AM122" s="98">
        <f t="shared" si="17"/>
        <v>0</v>
      </c>
      <c r="AN122" s="8"/>
      <c r="AO122" s="8"/>
      <c r="AP122" s="8"/>
      <c r="AQ122" s="8"/>
      <c r="AR122" s="8"/>
      <c r="AS122" s="109"/>
      <c r="AT122" s="111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109"/>
      <c r="BF122" s="97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17">
        <f t="shared" si="14"/>
        <v>0</v>
      </c>
      <c r="BS122" s="119"/>
      <c r="BT122" s="101"/>
      <c r="BU122" s="101"/>
      <c r="BV122" s="101"/>
      <c r="BW122" s="68"/>
      <c r="BX122" s="101"/>
      <c r="BY122" s="101"/>
      <c r="BZ122" s="101"/>
      <c r="CA122" s="101"/>
      <c r="CB122" s="120"/>
      <c r="CC122" s="101"/>
      <c r="CD122" s="101"/>
      <c r="CE122" s="68"/>
      <c r="CF122" s="101"/>
      <c r="CG122" s="101"/>
      <c r="CH122" s="101"/>
      <c r="CI122" s="101"/>
      <c r="CJ122" s="101"/>
      <c r="CK122" s="8"/>
      <c r="CL122" s="109"/>
      <c r="CM122" s="97"/>
      <c r="CN122" s="8"/>
      <c r="CO122" s="8"/>
      <c r="CP122" s="8"/>
      <c r="CQ122" s="8"/>
      <c r="CR122" s="8"/>
      <c r="CS122" s="446">
        <f t="shared" si="15"/>
        <v>0</v>
      </c>
      <c r="CT122" s="447"/>
    </row>
    <row r="123" spans="1:98" ht="15.5" thickTop="1" thickBot="1">
      <c r="A123" s="17">
        <v>118</v>
      </c>
      <c r="B123" s="7" t="str">
        <f>'S.O.'!B120</f>
        <v xml:space="preserve">Movimiento Ciudadano </v>
      </c>
      <c r="C123" s="9"/>
      <c r="D123" s="9"/>
      <c r="E123" s="9"/>
      <c r="F123" s="9"/>
      <c r="G123" s="9"/>
      <c r="H123" s="9"/>
      <c r="I123" s="9"/>
      <c r="J123" s="17">
        <f t="shared" si="16"/>
        <v>0</v>
      </c>
      <c r="K123" s="9"/>
      <c r="L123" s="9"/>
      <c r="M123" s="9"/>
      <c r="N123" s="9"/>
      <c r="O123" s="9"/>
      <c r="P123" s="9"/>
      <c r="Q123" s="9"/>
      <c r="R123" s="105"/>
      <c r="S123" s="103"/>
      <c r="T123" s="9"/>
      <c r="U123" s="9"/>
      <c r="V123" s="9"/>
      <c r="W123" s="9"/>
      <c r="X123" s="9"/>
      <c r="Y123" s="9"/>
      <c r="Z123" s="105"/>
      <c r="AA123" s="107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05"/>
      <c r="AM123" s="98">
        <f t="shared" si="17"/>
        <v>0</v>
      </c>
      <c r="AN123" s="8"/>
      <c r="AO123" s="8"/>
      <c r="AP123" s="8"/>
      <c r="AQ123" s="8"/>
      <c r="AR123" s="8"/>
      <c r="AS123" s="109"/>
      <c r="AT123" s="111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109"/>
      <c r="BF123" s="97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17">
        <f t="shared" si="14"/>
        <v>0</v>
      </c>
      <c r="BS123" s="119"/>
      <c r="BT123" s="101"/>
      <c r="BU123" s="101"/>
      <c r="BV123" s="101"/>
      <c r="BW123" s="68"/>
      <c r="BX123" s="101"/>
      <c r="BY123" s="101"/>
      <c r="BZ123" s="101"/>
      <c r="CA123" s="101"/>
      <c r="CB123" s="120"/>
      <c r="CC123" s="101"/>
      <c r="CD123" s="101"/>
      <c r="CE123" s="68"/>
      <c r="CF123" s="101"/>
      <c r="CG123" s="101"/>
      <c r="CH123" s="101"/>
      <c r="CI123" s="101"/>
      <c r="CJ123" s="101"/>
      <c r="CK123" s="8"/>
      <c r="CL123" s="109"/>
      <c r="CM123" s="97"/>
      <c r="CN123" s="8"/>
      <c r="CO123" s="8"/>
      <c r="CP123" s="8"/>
      <c r="CQ123" s="8"/>
      <c r="CR123" s="8"/>
      <c r="CS123" s="446">
        <f t="shared" si="15"/>
        <v>0</v>
      </c>
      <c r="CT123" s="447"/>
    </row>
    <row r="124" spans="1:98" ht="15.5" thickTop="1" thickBot="1">
      <c r="A124" s="17">
        <v>119</v>
      </c>
      <c r="B124" s="7" t="str">
        <f>'S.O.'!B121</f>
        <v xml:space="preserve">Partido Acción Nacional </v>
      </c>
      <c r="C124" s="9"/>
      <c r="D124" s="9"/>
      <c r="E124" s="9"/>
      <c r="F124" s="9"/>
      <c r="G124" s="9"/>
      <c r="H124" s="9"/>
      <c r="I124" s="9"/>
      <c r="J124" s="17">
        <f t="shared" si="16"/>
        <v>0</v>
      </c>
      <c r="K124" s="9"/>
      <c r="L124" s="9"/>
      <c r="M124" s="9"/>
      <c r="N124" s="9"/>
      <c r="O124" s="9"/>
      <c r="P124" s="9"/>
      <c r="Q124" s="9"/>
      <c r="R124" s="105"/>
      <c r="S124" s="103"/>
      <c r="T124" s="9"/>
      <c r="U124" s="9"/>
      <c r="V124" s="9"/>
      <c r="W124" s="9"/>
      <c r="X124" s="9"/>
      <c r="Y124" s="9"/>
      <c r="Z124" s="105"/>
      <c r="AA124" s="107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05"/>
      <c r="AM124" s="98">
        <f t="shared" si="17"/>
        <v>0</v>
      </c>
      <c r="AN124" s="8"/>
      <c r="AO124" s="8"/>
      <c r="AP124" s="8"/>
      <c r="AQ124" s="8"/>
      <c r="AR124" s="8"/>
      <c r="AS124" s="109"/>
      <c r="AT124" s="111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109"/>
      <c r="BF124" s="97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17">
        <f t="shared" si="14"/>
        <v>0</v>
      </c>
      <c r="BS124" s="119"/>
      <c r="BT124" s="101"/>
      <c r="BU124" s="101"/>
      <c r="BV124" s="101"/>
      <c r="BW124" s="68"/>
      <c r="BX124" s="101"/>
      <c r="BY124" s="101"/>
      <c r="BZ124" s="101"/>
      <c r="CA124" s="101"/>
      <c r="CB124" s="120"/>
      <c r="CC124" s="101"/>
      <c r="CD124" s="101"/>
      <c r="CE124" s="68"/>
      <c r="CF124" s="101"/>
      <c r="CG124" s="101"/>
      <c r="CH124" s="101"/>
      <c r="CI124" s="101"/>
      <c r="CJ124" s="101"/>
      <c r="CK124" s="8"/>
      <c r="CL124" s="109"/>
      <c r="CM124" s="97"/>
      <c r="CN124" s="8"/>
      <c r="CO124" s="8"/>
      <c r="CP124" s="8"/>
      <c r="CQ124" s="8"/>
      <c r="CR124" s="8"/>
      <c r="CS124" s="446">
        <f t="shared" si="15"/>
        <v>0</v>
      </c>
      <c r="CT124" s="447"/>
    </row>
    <row r="125" spans="1:98" ht="15.5" thickTop="1" thickBot="1">
      <c r="A125" s="17">
        <v>120</v>
      </c>
      <c r="B125" s="7" t="str">
        <f>'S.O.'!B122</f>
        <v xml:space="preserve">Partido de la Revolución Democrática </v>
      </c>
      <c r="C125" s="9">
        <v>1</v>
      </c>
      <c r="D125" s="9"/>
      <c r="E125" s="9"/>
      <c r="F125" s="9"/>
      <c r="G125" s="9"/>
      <c r="H125" s="9">
        <v>1</v>
      </c>
      <c r="I125" s="9"/>
      <c r="J125" s="17">
        <f t="shared" si="16"/>
        <v>2</v>
      </c>
      <c r="K125" s="9"/>
      <c r="L125" s="9"/>
      <c r="M125" s="9"/>
      <c r="N125" s="9"/>
      <c r="O125" s="9"/>
      <c r="P125" s="9"/>
      <c r="Q125" s="9"/>
      <c r="R125" s="105"/>
      <c r="S125" s="103"/>
      <c r="T125" s="9"/>
      <c r="U125" s="9"/>
      <c r="V125" s="9"/>
      <c r="W125" s="9"/>
      <c r="X125" s="9"/>
      <c r="Y125" s="9"/>
      <c r="Z125" s="105"/>
      <c r="AA125" s="107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05"/>
      <c r="AM125" s="98">
        <f t="shared" si="17"/>
        <v>0</v>
      </c>
      <c r="AN125" s="8"/>
      <c r="AO125" s="8"/>
      <c r="AP125" s="8"/>
      <c r="AQ125" s="8"/>
      <c r="AR125" s="8"/>
      <c r="AS125" s="109"/>
      <c r="AT125" s="111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109"/>
      <c r="BF125" s="97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17">
        <f t="shared" si="14"/>
        <v>0</v>
      </c>
      <c r="BS125" s="119"/>
      <c r="BT125" s="101"/>
      <c r="BU125" s="101"/>
      <c r="BV125" s="101"/>
      <c r="BW125" s="68"/>
      <c r="BX125" s="101"/>
      <c r="BY125" s="101"/>
      <c r="BZ125" s="101"/>
      <c r="CA125" s="101"/>
      <c r="CB125" s="120"/>
      <c r="CC125" s="101"/>
      <c r="CD125" s="101"/>
      <c r="CE125" s="68"/>
      <c r="CF125" s="101"/>
      <c r="CG125" s="101"/>
      <c r="CH125" s="101"/>
      <c r="CI125" s="101"/>
      <c r="CJ125" s="101"/>
      <c r="CK125" s="8"/>
      <c r="CL125" s="109"/>
      <c r="CM125" s="97"/>
      <c r="CN125" s="8"/>
      <c r="CO125" s="8"/>
      <c r="CP125" s="8"/>
      <c r="CQ125" s="8"/>
      <c r="CR125" s="8"/>
      <c r="CS125" s="446">
        <f t="shared" si="15"/>
        <v>0</v>
      </c>
      <c r="CT125" s="447"/>
    </row>
    <row r="126" spans="1:98" ht="15.5" thickTop="1" thickBot="1">
      <c r="A126" s="17">
        <v>121</v>
      </c>
      <c r="B126" s="7" t="str">
        <f>'S.O.'!B123</f>
        <v xml:space="preserve">Partido del Trabajo </v>
      </c>
      <c r="C126" s="9"/>
      <c r="D126" s="9"/>
      <c r="E126" s="9">
        <v>1</v>
      </c>
      <c r="F126" s="9"/>
      <c r="G126" s="9"/>
      <c r="H126" s="9"/>
      <c r="I126" s="9"/>
      <c r="J126" s="17">
        <f t="shared" si="16"/>
        <v>1</v>
      </c>
      <c r="K126" s="9"/>
      <c r="L126" s="9"/>
      <c r="M126" s="9"/>
      <c r="N126" s="9"/>
      <c r="O126" s="9"/>
      <c r="P126" s="9"/>
      <c r="Q126" s="9"/>
      <c r="R126" s="105"/>
      <c r="S126" s="103"/>
      <c r="T126" s="9"/>
      <c r="U126" s="9"/>
      <c r="V126" s="9"/>
      <c r="W126" s="9"/>
      <c r="X126" s="9"/>
      <c r="Y126" s="9"/>
      <c r="Z126" s="105"/>
      <c r="AA126" s="107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05"/>
      <c r="AM126" s="98">
        <f t="shared" si="17"/>
        <v>0</v>
      </c>
      <c r="AN126" s="8"/>
      <c r="AO126" s="8"/>
      <c r="AP126" s="8"/>
      <c r="AQ126" s="8"/>
      <c r="AR126" s="8"/>
      <c r="AS126" s="109"/>
      <c r="AT126" s="111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109"/>
      <c r="BF126" s="97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17">
        <f t="shared" si="14"/>
        <v>0</v>
      </c>
      <c r="BS126" s="119"/>
      <c r="BT126" s="101"/>
      <c r="BU126" s="101"/>
      <c r="BV126" s="101"/>
      <c r="BW126" s="68"/>
      <c r="BX126" s="101"/>
      <c r="BY126" s="101"/>
      <c r="BZ126" s="101"/>
      <c r="CA126" s="101"/>
      <c r="CB126" s="120"/>
      <c r="CC126" s="101"/>
      <c r="CD126" s="101"/>
      <c r="CE126" s="68"/>
      <c r="CF126" s="101"/>
      <c r="CG126" s="101"/>
      <c r="CH126" s="101"/>
      <c r="CI126" s="101"/>
      <c r="CJ126" s="101"/>
      <c r="CK126" s="8"/>
      <c r="CL126" s="109"/>
      <c r="CM126" s="97"/>
      <c r="CN126" s="8"/>
      <c r="CO126" s="8"/>
      <c r="CP126" s="8"/>
      <c r="CQ126" s="8"/>
      <c r="CR126" s="8"/>
      <c r="CS126" s="446">
        <f t="shared" si="15"/>
        <v>0</v>
      </c>
      <c r="CT126" s="447"/>
    </row>
    <row r="127" spans="1:98" ht="15.5" thickTop="1" thickBot="1">
      <c r="A127" s="17">
        <v>122</v>
      </c>
      <c r="B127" s="7" t="str">
        <f>'S.O.'!B124</f>
        <v xml:space="preserve">Partido Revolucionario Institucional </v>
      </c>
      <c r="C127" s="9"/>
      <c r="D127" s="9"/>
      <c r="E127" s="9"/>
      <c r="F127" s="9"/>
      <c r="G127" s="9"/>
      <c r="H127" s="9"/>
      <c r="I127" s="9"/>
      <c r="J127" s="17">
        <f t="shared" si="16"/>
        <v>0</v>
      </c>
      <c r="K127" s="9"/>
      <c r="L127" s="9"/>
      <c r="M127" s="9"/>
      <c r="N127" s="9"/>
      <c r="O127" s="9"/>
      <c r="P127" s="9"/>
      <c r="Q127" s="9"/>
      <c r="R127" s="105"/>
      <c r="S127" s="103"/>
      <c r="T127" s="9"/>
      <c r="U127" s="9"/>
      <c r="V127" s="9"/>
      <c r="W127" s="9"/>
      <c r="X127" s="9"/>
      <c r="Y127" s="9"/>
      <c r="Z127" s="105"/>
      <c r="AA127" s="107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05"/>
      <c r="AM127" s="98">
        <f t="shared" si="17"/>
        <v>0</v>
      </c>
      <c r="AN127" s="8"/>
      <c r="AO127" s="8"/>
      <c r="AP127" s="8"/>
      <c r="AQ127" s="8"/>
      <c r="AR127" s="8"/>
      <c r="AS127" s="109"/>
      <c r="AT127" s="111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109"/>
      <c r="BF127" s="97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17">
        <f t="shared" si="14"/>
        <v>0</v>
      </c>
      <c r="BS127" s="119"/>
      <c r="BT127" s="101"/>
      <c r="BU127" s="101"/>
      <c r="BV127" s="101"/>
      <c r="BW127" s="68"/>
      <c r="BX127" s="101"/>
      <c r="BY127" s="101"/>
      <c r="BZ127" s="101"/>
      <c r="CA127" s="101"/>
      <c r="CB127" s="120"/>
      <c r="CC127" s="101"/>
      <c r="CD127" s="101"/>
      <c r="CE127" s="68"/>
      <c r="CF127" s="101"/>
      <c r="CG127" s="101"/>
      <c r="CH127" s="101"/>
      <c r="CI127" s="101"/>
      <c r="CJ127" s="101"/>
      <c r="CK127" s="8"/>
      <c r="CL127" s="109"/>
      <c r="CM127" s="97"/>
      <c r="CN127" s="8"/>
      <c r="CO127" s="8"/>
      <c r="CP127" s="8"/>
      <c r="CQ127" s="8"/>
      <c r="CR127" s="8"/>
      <c r="CS127" s="446">
        <f t="shared" si="15"/>
        <v>0</v>
      </c>
      <c r="CT127" s="447"/>
    </row>
    <row r="128" spans="1:98" ht="15.5" thickTop="1" thickBot="1">
      <c r="A128" s="17">
        <v>123</v>
      </c>
      <c r="B128" s="7" t="str">
        <f>'S.O.'!B125</f>
        <v xml:space="preserve">Partido Verde Ecologista de México </v>
      </c>
      <c r="C128" s="9"/>
      <c r="D128" s="9"/>
      <c r="E128" s="9">
        <v>1</v>
      </c>
      <c r="F128" s="9"/>
      <c r="G128" s="9"/>
      <c r="H128" s="9"/>
      <c r="I128" s="9"/>
      <c r="J128" s="17">
        <f t="shared" si="16"/>
        <v>1</v>
      </c>
      <c r="K128" s="9"/>
      <c r="L128" s="9"/>
      <c r="M128" s="9"/>
      <c r="N128" s="9"/>
      <c r="O128" s="9"/>
      <c r="P128" s="9"/>
      <c r="Q128" s="9"/>
      <c r="R128" s="105"/>
      <c r="S128" s="103"/>
      <c r="T128" s="9"/>
      <c r="U128" s="9"/>
      <c r="V128" s="9"/>
      <c r="W128" s="9"/>
      <c r="X128" s="9"/>
      <c r="Y128" s="9"/>
      <c r="Z128" s="105"/>
      <c r="AA128" s="107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05"/>
      <c r="AM128" s="98">
        <f t="shared" si="17"/>
        <v>0</v>
      </c>
      <c r="AN128" s="8"/>
      <c r="AO128" s="8"/>
      <c r="AP128" s="8"/>
      <c r="AQ128" s="8"/>
      <c r="AR128" s="8"/>
      <c r="AS128" s="109"/>
      <c r="AT128" s="111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109"/>
      <c r="BF128" s="97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17">
        <f t="shared" si="14"/>
        <v>0</v>
      </c>
      <c r="BS128" s="119"/>
      <c r="BT128" s="101"/>
      <c r="BU128" s="101"/>
      <c r="BV128" s="101"/>
      <c r="BW128" s="68"/>
      <c r="BX128" s="101"/>
      <c r="BY128" s="101"/>
      <c r="BZ128" s="101"/>
      <c r="CA128" s="101"/>
      <c r="CB128" s="120"/>
      <c r="CC128" s="101"/>
      <c r="CD128" s="101"/>
      <c r="CE128" s="68"/>
      <c r="CF128" s="101"/>
      <c r="CG128" s="101"/>
      <c r="CH128" s="101"/>
      <c r="CI128" s="101"/>
      <c r="CJ128" s="101"/>
      <c r="CK128" s="8"/>
      <c r="CL128" s="109"/>
      <c r="CM128" s="97"/>
      <c r="CN128" s="8"/>
      <c r="CO128" s="8"/>
      <c r="CP128" s="8"/>
      <c r="CQ128" s="8"/>
      <c r="CR128" s="8"/>
      <c r="CS128" s="446">
        <f t="shared" si="15"/>
        <v>0</v>
      </c>
      <c r="CT128" s="447"/>
    </row>
    <row r="129" spans="1:98" ht="15.5" thickTop="1" thickBot="1">
      <c r="A129" s="13">
        <v>124</v>
      </c>
      <c r="B129" s="7" t="str">
        <f>'S.O.'!B126</f>
        <v>Alianza de Tranviarios de México</v>
      </c>
      <c r="C129" s="9"/>
      <c r="D129" s="9"/>
      <c r="E129" s="9"/>
      <c r="F129" s="9"/>
      <c r="G129" s="9"/>
      <c r="H129" s="9"/>
      <c r="I129" s="9"/>
      <c r="J129" s="13">
        <f t="shared" si="16"/>
        <v>0</v>
      </c>
      <c r="K129" s="9"/>
      <c r="L129" s="9"/>
      <c r="M129" s="9"/>
      <c r="N129" s="9"/>
      <c r="O129" s="9"/>
      <c r="P129" s="9"/>
      <c r="Q129" s="9"/>
      <c r="R129" s="105"/>
      <c r="S129" s="103"/>
      <c r="T129" s="9"/>
      <c r="U129" s="9"/>
      <c r="V129" s="9"/>
      <c r="W129" s="9"/>
      <c r="X129" s="9"/>
      <c r="Y129" s="9"/>
      <c r="Z129" s="105"/>
      <c r="AA129" s="107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05"/>
      <c r="AM129" s="108">
        <f t="shared" si="17"/>
        <v>0</v>
      </c>
      <c r="AN129" s="8"/>
      <c r="AO129" s="8"/>
      <c r="AP129" s="8"/>
      <c r="AQ129" s="8"/>
      <c r="AR129" s="8"/>
      <c r="AS129" s="109"/>
      <c r="AT129" s="111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109"/>
      <c r="BF129" s="97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52">
        <f t="shared" si="14"/>
        <v>0</v>
      </c>
      <c r="BS129" s="119"/>
      <c r="BT129" s="101"/>
      <c r="BU129" s="101"/>
      <c r="BV129" s="101"/>
      <c r="BW129" s="68"/>
      <c r="BX129" s="101"/>
      <c r="BY129" s="101"/>
      <c r="BZ129" s="101"/>
      <c r="CA129" s="101"/>
      <c r="CB129" s="120"/>
      <c r="CC129" s="101"/>
      <c r="CD129" s="101"/>
      <c r="CE129" s="68"/>
      <c r="CF129" s="101"/>
      <c r="CG129" s="101"/>
      <c r="CH129" s="101"/>
      <c r="CI129" s="101"/>
      <c r="CJ129" s="101"/>
      <c r="CK129" s="8"/>
      <c r="CL129" s="109"/>
      <c r="CM129" s="97"/>
      <c r="CN129" s="8"/>
      <c r="CO129" s="8"/>
      <c r="CP129" s="8"/>
      <c r="CQ129" s="8"/>
      <c r="CR129" s="8"/>
      <c r="CS129" s="448">
        <f t="shared" si="15"/>
        <v>0</v>
      </c>
      <c r="CT129" s="449"/>
    </row>
    <row r="130" spans="1:98" ht="27" thickTop="1" thickBot="1">
      <c r="A130" s="13">
        <v>125</v>
      </c>
      <c r="B130" s="7" t="str">
        <f>'S.O.'!B127</f>
        <v>Asociación Sindical de Trabajadores del Instituto de Vivienda del Distrito Federal</v>
      </c>
      <c r="C130" s="9"/>
      <c r="D130" s="9"/>
      <c r="E130" s="9"/>
      <c r="F130" s="9"/>
      <c r="G130" s="9"/>
      <c r="H130" s="9"/>
      <c r="I130" s="9"/>
      <c r="J130" s="13">
        <f t="shared" si="16"/>
        <v>0</v>
      </c>
      <c r="K130" s="9"/>
      <c r="L130" s="9"/>
      <c r="M130" s="9"/>
      <c r="N130" s="9"/>
      <c r="O130" s="9"/>
      <c r="P130" s="9"/>
      <c r="Q130" s="9"/>
      <c r="R130" s="105"/>
      <c r="S130" s="103"/>
      <c r="T130" s="9"/>
      <c r="U130" s="9"/>
      <c r="V130" s="9"/>
      <c r="W130" s="9"/>
      <c r="X130" s="9"/>
      <c r="Y130" s="9"/>
      <c r="Z130" s="105"/>
      <c r="AA130" s="107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105"/>
      <c r="AM130" s="108">
        <f t="shared" si="17"/>
        <v>0</v>
      </c>
      <c r="AN130" s="8"/>
      <c r="AO130" s="8"/>
      <c r="AP130" s="8"/>
      <c r="AQ130" s="8"/>
      <c r="AR130" s="8"/>
      <c r="AS130" s="109"/>
      <c r="AT130" s="111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109"/>
      <c r="BF130" s="97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52">
        <f t="shared" si="14"/>
        <v>0</v>
      </c>
      <c r="BS130" s="119"/>
      <c r="BT130" s="101"/>
      <c r="BU130" s="101"/>
      <c r="BV130" s="101"/>
      <c r="BW130" s="68"/>
      <c r="BX130" s="101"/>
      <c r="BY130" s="101"/>
      <c r="BZ130" s="101"/>
      <c r="CA130" s="101"/>
      <c r="CB130" s="120"/>
      <c r="CC130" s="101"/>
      <c r="CD130" s="101"/>
      <c r="CE130" s="68"/>
      <c r="CF130" s="101"/>
      <c r="CG130" s="101"/>
      <c r="CH130" s="101"/>
      <c r="CI130" s="101"/>
      <c r="CJ130" s="101"/>
      <c r="CK130" s="8"/>
      <c r="CL130" s="109"/>
      <c r="CM130" s="97"/>
      <c r="CN130" s="8"/>
      <c r="CO130" s="8"/>
      <c r="CP130" s="8"/>
      <c r="CQ130" s="8"/>
      <c r="CR130" s="8"/>
      <c r="CS130" s="448">
        <f t="shared" si="15"/>
        <v>0</v>
      </c>
      <c r="CT130" s="449"/>
    </row>
    <row r="131" spans="1:98" ht="15.5" thickTop="1" thickBot="1">
      <c r="A131" s="13">
        <v>126</v>
      </c>
      <c r="B131" s="7" t="str">
        <f>'S.O.'!B128</f>
        <v>Asociación Sindical de Trabajadores del Metro</v>
      </c>
      <c r="C131" s="9"/>
      <c r="D131" s="9"/>
      <c r="E131" s="9"/>
      <c r="F131" s="9"/>
      <c r="G131" s="9"/>
      <c r="H131" s="9"/>
      <c r="I131" s="9"/>
      <c r="J131" s="13">
        <f t="shared" si="16"/>
        <v>0</v>
      </c>
      <c r="K131" s="9"/>
      <c r="L131" s="9"/>
      <c r="M131" s="9"/>
      <c r="N131" s="9"/>
      <c r="O131" s="9"/>
      <c r="P131" s="9"/>
      <c r="Q131" s="9"/>
      <c r="R131" s="105"/>
      <c r="S131" s="103"/>
      <c r="T131" s="9"/>
      <c r="U131" s="9"/>
      <c r="V131" s="9"/>
      <c r="W131" s="9"/>
      <c r="X131" s="9"/>
      <c r="Y131" s="9"/>
      <c r="Z131" s="105"/>
      <c r="AA131" s="107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05"/>
      <c r="AM131" s="108">
        <f t="shared" si="17"/>
        <v>0</v>
      </c>
      <c r="AN131" s="8"/>
      <c r="AO131" s="8"/>
      <c r="AP131" s="8"/>
      <c r="AQ131" s="8"/>
      <c r="AR131" s="8"/>
      <c r="AS131" s="109"/>
      <c r="AT131" s="111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109"/>
      <c r="BF131" s="97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52">
        <f t="shared" si="14"/>
        <v>0</v>
      </c>
      <c r="BS131" s="119"/>
      <c r="BT131" s="101"/>
      <c r="BU131" s="101"/>
      <c r="BV131" s="101"/>
      <c r="BW131" s="68"/>
      <c r="BX131" s="101"/>
      <c r="BY131" s="101"/>
      <c r="BZ131" s="101"/>
      <c r="CA131" s="101"/>
      <c r="CB131" s="120"/>
      <c r="CC131" s="101"/>
      <c r="CD131" s="101"/>
      <c r="CE131" s="68"/>
      <c r="CF131" s="101"/>
      <c r="CG131" s="101"/>
      <c r="CH131" s="101"/>
      <c r="CI131" s="101"/>
      <c r="CJ131" s="101"/>
      <c r="CK131" s="8"/>
      <c r="CL131" s="109"/>
      <c r="CM131" s="97"/>
      <c r="CN131" s="8"/>
      <c r="CO131" s="8"/>
      <c r="CP131" s="8"/>
      <c r="CQ131" s="8"/>
      <c r="CR131" s="8"/>
      <c r="CS131" s="448">
        <f t="shared" si="15"/>
        <v>0</v>
      </c>
      <c r="CT131" s="449"/>
    </row>
    <row r="132" spans="1:98" ht="27" thickTop="1" thickBot="1">
      <c r="A132" s="13">
        <v>127</v>
      </c>
      <c r="B132" s="7" t="str">
        <f>'S.O.'!B129</f>
        <v>Sindicato Auténtico de Trabajadores de la Asamblea Legislativa del Distrito Federal</v>
      </c>
      <c r="C132" s="9"/>
      <c r="D132" s="9"/>
      <c r="E132" s="9"/>
      <c r="F132" s="9"/>
      <c r="G132" s="9"/>
      <c r="H132" s="9"/>
      <c r="I132" s="9"/>
      <c r="J132" s="13">
        <f t="shared" si="16"/>
        <v>0</v>
      </c>
      <c r="K132" s="9"/>
      <c r="L132" s="9"/>
      <c r="M132" s="9"/>
      <c r="N132" s="9"/>
      <c r="O132" s="9"/>
      <c r="P132" s="9"/>
      <c r="Q132" s="9"/>
      <c r="R132" s="105"/>
      <c r="S132" s="103"/>
      <c r="T132" s="9"/>
      <c r="U132" s="9"/>
      <c r="V132" s="9"/>
      <c r="W132" s="9"/>
      <c r="X132" s="9"/>
      <c r="Y132" s="9"/>
      <c r="Z132" s="105"/>
      <c r="AA132" s="107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05"/>
      <c r="AM132" s="108">
        <f t="shared" si="17"/>
        <v>0</v>
      </c>
      <c r="AN132" s="8"/>
      <c r="AO132" s="8"/>
      <c r="AP132" s="8"/>
      <c r="AQ132" s="8"/>
      <c r="AR132" s="8"/>
      <c r="AS132" s="109"/>
      <c r="AT132" s="111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109"/>
      <c r="BF132" s="97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52">
        <f t="shared" si="14"/>
        <v>0</v>
      </c>
      <c r="BS132" s="119"/>
      <c r="BT132" s="101"/>
      <c r="BU132" s="101"/>
      <c r="BV132" s="101"/>
      <c r="BW132" s="68"/>
      <c r="BX132" s="101"/>
      <c r="BY132" s="101"/>
      <c r="BZ132" s="101"/>
      <c r="CA132" s="101"/>
      <c r="CB132" s="120"/>
      <c r="CC132" s="101"/>
      <c r="CD132" s="101"/>
      <c r="CE132" s="68"/>
      <c r="CF132" s="101"/>
      <c r="CG132" s="101"/>
      <c r="CH132" s="101"/>
      <c r="CI132" s="101"/>
      <c r="CJ132" s="101"/>
      <c r="CK132" s="8"/>
      <c r="CL132" s="109"/>
      <c r="CM132" s="97"/>
      <c r="CN132" s="8"/>
      <c r="CO132" s="8"/>
      <c r="CP132" s="8"/>
      <c r="CQ132" s="8"/>
      <c r="CR132" s="8"/>
      <c r="CS132" s="448">
        <f t="shared" si="15"/>
        <v>0</v>
      </c>
      <c r="CT132" s="449"/>
    </row>
    <row r="133" spans="1:98" ht="15.5" thickTop="1" thickBot="1">
      <c r="A133" s="13">
        <v>128</v>
      </c>
      <c r="B133" s="7" t="str">
        <f>'S.O.'!B130</f>
        <v>Sindicato de Empleados del Servicio de Anales de Jurisprudencia</v>
      </c>
      <c r="C133" s="9"/>
      <c r="D133" s="9"/>
      <c r="E133" s="9"/>
      <c r="F133" s="9"/>
      <c r="G133" s="9"/>
      <c r="H133" s="9"/>
      <c r="I133" s="9"/>
      <c r="J133" s="13">
        <f t="shared" si="16"/>
        <v>0</v>
      </c>
      <c r="K133" s="9"/>
      <c r="L133" s="9"/>
      <c r="M133" s="9"/>
      <c r="N133" s="9"/>
      <c r="O133" s="9"/>
      <c r="P133" s="9"/>
      <c r="Q133" s="9"/>
      <c r="R133" s="105"/>
      <c r="S133" s="103"/>
      <c r="T133" s="9"/>
      <c r="U133" s="9"/>
      <c r="V133" s="9"/>
      <c r="W133" s="9"/>
      <c r="X133" s="9"/>
      <c r="Y133" s="9"/>
      <c r="Z133" s="105"/>
      <c r="AA133" s="107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05"/>
      <c r="AM133" s="108">
        <f t="shared" si="17"/>
        <v>0</v>
      </c>
      <c r="AN133" s="8"/>
      <c r="AO133" s="8"/>
      <c r="AP133" s="8"/>
      <c r="AQ133" s="8"/>
      <c r="AR133" s="8"/>
      <c r="AS133" s="109"/>
      <c r="AT133" s="111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109"/>
      <c r="BF133" s="97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52">
        <f t="shared" si="14"/>
        <v>0</v>
      </c>
      <c r="BS133" s="119"/>
      <c r="BT133" s="101"/>
      <c r="BU133" s="101"/>
      <c r="BV133" s="101"/>
      <c r="BW133" s="68"/>
      <c r="BX133" s="101"/>
      <c r="BY133" s="101"/>
      <c r="BZ133" s="101"/>
      <c r="CA133" s="101"/>
      <c r="CB133" s="120"/>
      <c r="CC133" s="101"/>
      <c r="CD133" s="101"/>
      <c r="CE133" s="68"/>
      <c r="CF133" s="101"/>
      <c r="CG133" s="101"/>
      <c r="CH133" s="101"/>
      <c r="CI133" s="101"/>
      <c r="CJ133" s="101"/>
      <c r="CK133" s="8"/>
      <c r="CL133" s="109"/>
      <c r="CM133" s="97"/>
      <c r="CN133" s="8"/>
      <c r="CO133" s="8"/>
      <c r="CP133" s="8"/>
      <c r="CQ133" s="8"/>
      <c r="CR133" s="8"/>
      <c r="CS133" s="448">
        <f t="shared" si="15"/>
        <v>0</v>
      </c>
      <c r="CT133" s="449"/>
    </row>
    <row r="134" spans="1:98" ht="27" thickTop="1" thickBot="1">
      <c r="A134" s="13">
        <v>129</v>
      </c>
      <c r="B134" s="7" t="str">
        <f>'S.O.'!B131</f>
        <v>Sindicato de la Unión de Trabajadores del Instituto de Educación Media Superior del Distrito Federal (SUTIEMS)</v>
      </c>
      <c r="C134" s="9"/>
      <c r="D134" s="9"/>
      <c r="E134" s="9"/>
      <c r="F134" s="9"/>
      <c r="G134" s="9"/>
      <c r="H134" s="9"/>
      <c r="I134" s="9"/>
      <c r="J134" s="13">
        <f t="shared" si="16"/>
        <v>0</v>
      </c>
      <c r="K134" s="9"/>
      <c r="L134" s="9"/>
      <c r="M134" s="9"/>
      <c r="N134" s="9"/>
      <c r="O134" s="9"/>
      <c r="P134" s="9"/>
      <c r="Q134" s="9"/>
      <c r="R134" s="105"/>
      <c r="S134" s="103"/>
      <c r="T134" s="9"/>
      <c r="U134" s="9"/>
      <c r="V134" s="9"/>
      <c r="W134" s="9"/>
      <c r="X134" s="9"/>
      <c r="Y134" s="9"/>
      <c r="Z134" s="105"/>
      <c r="AA134" s="107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05"/>
      <c r="AM134" s="108">
        <f t="shared" si="17"/>
        <v>0</v>
      </c>
      <c r="AN134" s="8"/>
      <c r="AO134" s="8"/>
      <c r="AP134" s="8"/>
      <c r="AQ134" s="8"/>
      <c r="AR134" s="8"/>
      <c r="AS134" s="109"/>
      <c r="AT134" s="111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109"/>
      <c r="BF134" s="97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52">
        <f t="shared" ref="BR134:BR151" si="18">SUM(AN134:BQ134)</f>
        <v>0</v>
      </c>
      <c r="BS134" s="119"/>
      <c r="BT134" s="101"/>
      <c r="BU134" s="101"/>
      <c r="BV134" s="101"/>
      <c r="BW134" s="68"/>
      <c r="BX134" s="101"/>
      <c r="BY134" s="101"/>
      <c r="BZ134" s="101"/>
      <c r="CA134" s="101"/>
      <c r="CB134" s="120"/>
      <c r="CC134" s="101"/>
      <c r="CD134" s="101"/>
      <c r="CE134" s="68"/>
      <c r="CF134" s="101"/>
      <c r="CG134" s="101"/>
      <c r="CH134" s="101"/>
      <c r="CI134" s="101"/>
      <c r="CJ134" s="101"/>
      <c r="CK134" s="8"/>
      <c r="CL134" s="109"/>
      <c r="CM134" s="97"/>
      <c r="CN134" s="8"/>
      <c r="CO134" s="8"/>
      <c r="CP134" s="8"/>
      <c r="CQ134" s="8"/>
      <c r="CR134" s="8"/>
      <c r="CS134" s="448">
        <f t="shared" ref="CS134:CS151" si="19">SUM(BS134:CR134)</f>
        <v>0</v>
      </c>
      <c r="CT134" s="449"/>
    </row>
    <row r="135" spans="1:98" ht="27" thickTop="1" thickBot="1">
      <c r="A135" s="13">
        <v>130</v>
      </c>
      <c r="B135" s="7" t="str">
        <f>'S.O.'!B132</f>
        <v>Sindicato de Trabajadores de la Asamblea Legislativa del Distrito Federal</v>
      </c>
      <c r="C135" s="9"/>
      <c r="D135" s="9"/>
      <c r="E135" s="9"/>
      <c r="F135" s="9"/>
      <c r="G135" s="9"/>
      <c r="H135" s="9"/>
      <c r="I135" s="9"/>
      <c r="J135" s="13">
        <f t="shared" si="16"/>
        <v>0</v>
      </c>
      <c r="K135" s="9"/>
      <c r="L135" s="9"/>
      <c r="M135" s="9"/>
      <c r="N135" s="9"/>
      <c r="O135" s="9"/>
      <c r="P135" s="9"/>
      <c r="Q135" s="9"/>
      <c r="R135" s="105"/>
      <c r="S135" s="103"/>
      <c r="T135" s="9"/>
      <c r="U135" s="9"/>
      <c r="V135" s="9"/>
      <c r="W135" s="9"/>
      <c r="X135" s="9"/>
      <c r="Y135" s="9"/>
      <c r="Z135" s="105"/>
      <c r="AA135" s="107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05"/>
      <c r="AM135" s="108">
        <f t="shared" si="17"/>
        <v>0</v>
      </c>
      <c r="AN135" s="8"/>
      <c r="AO135" s="8"/>
      <c r="AP135" s="8"/>
      <c r="AQ135" s="8"/>
      <c r="AR135" s="8"/>
      <c r="AS135" s="109"/>
      <c r="AT135" s="111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109"/>
      <c r="BF135" s="97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52">
        <f t="shared" si="18"/>
        <v>0</v>
      </c>
      <c r="BS135" s="119"/>
      <c r="BT135" s="101"/>
      <c r="BU135" s="101"/>
      <c r="BV135" s="101"/>
      <c r="BW135" s="68"/>
      <c r="BX135" s="101"/>
      <c r="BY135" s="101"/>
      <c r="BZ135" s="101"/>
      <c r="CA135" s="101"/>
      <c r="CB135" s="120"/>
      <c r="CC135" s="101"/>
      <c r="CD135" s="101"/>
      <c r="CE135" s="68"/>
      <c r="CF135" s="101"/>
      <c r="CG135" s="101"/>
      <c r="CH135" s="101"/>
      <c r="CI135" s="101"/>
      <c r="CJ135" s="101"/>
      <c r="CK135" s="8"/>
      <c r="CL135" s="109"/>
      <c r="CM135" s="97"/>
      <c r="CN135" s="8"/>
      <c r="CO135" s="8"/>
      <c r="CP135" s="8"/>
      <c r="CQ135" s="8"/>
      <c r="CR135" s="8"/>
      <c r="CS135" s="448">
        <f t="shared" si="19"/>
        <v>0</v>
      </c>
      <c r="CT135" s="449"/>
    </row>
    <row r="136" spans="1:98" ht="27" thickTop="1" thickBot="1">
      <c r="A136" s="13">
        <v>131</v>
      </c>
      <c r="B136" s="7" t="str">
        <f>'S.O.'!B133</f>
        <v>Sindicato de Trabajadores de Transporte de Pasajeros del Distrito Federal</v>
      </c>
      <c r="C136" s="9"/>
      <c r="D136" s="9"/>
      <c r="E136" s="9"/>
      <c r="F136" s="9"/>
      <c r="G136" s="9"/>
      <c r="H136" s="9"/>
      <c r="I136" s="9"/>
      <c r="J136" s="13">
        <f t="shared" si="16"/>
        <v>0</v>
      </c>
      <c r="K136" s="9"/>
      <c r="L136" s="9"/>
      <c r="M136" s="9"/>
      <c r="N136" s="9"/>
      <c r="O136" s="9"/>
      <c r="P136" s="9"/>
      <c r="Q136" s="9"/>
      <c r="R136" s="105"/>
      <c r="S136" s="103"/>
      <c r="T136" s="9"/>
      <c r="U136" s="9"/>
      <c r="V136" s="9"/>
      <c r="W136" s="9"/>
      <c r="X136" s="9"/>
      <c r="Y136" s="9"/>
      <c r="Z136" s="105"/>
      <c r="AA136" s="107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05"/>
      <c r="AM136" s="108">
        <f t="shared" si="17"/>
        <v>0</v>
      </c>
      <c r="AN136" s="8"/>
      <c r="AO136" s="8"/>
      <c r="AP136" s="8"/>
      <c r="AQ136" s="8"/>
      <c r="AR136" s="8"/>
      <c r="AS136" s="109"/>
      <c r="AT136" s="111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109"/>
      <c r="BF136" s="97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52">
        <f t="shared" si="18"/>
        <v>0</v>
      </c>
      <c r="BS136" s="119"/>
      <c r="BT136" s="101"/>
      <c r="BU136" s="101"/>
      <c r="BV136" s="101"/>
      <c r="BW136" s="68"/>
      <c r="BX136" s="101"/>
      <c r="BY136" s="101"/>
      <c r="BZ136" s="101"/>
      <c r="CA136" s="101"/>
      <c r="CB136" s="120"/>
      <c r="CC136" s="101"/>
      <c r="CD136" s="101"/>
      <c r="CE136" s="68"/>
      <c r="CF136" s="101"/>
      <c r="CG136" s="101"/>
      <c r="CH136" s="101"/>
      <c r="CI136" s="101"/>
      <c r="CJ136" s="101"/>
      <c r="CK136" s="8"/>
      <c r="CL136" s="109"/>
      <c r="CM136" s="97"/>
      <c r="CN136" s="8"/>
      <c r="CO136" s="8"/>
      <c r="CP136" s="8"/>
      <c r="CQ136" s="8"/>
      <c r="CR136" s="8"/>
      <c r="CS136" s="448">
        <f t="shared" si="19"/>
        <v>0</v>
      </c>
      <c r="CT136" s="449"/>
    </row>
    <row r="137" spans="1:98" ht="27" thickTop="1" thickBot="1">
      <c r="A137" s="13">
        <v>132</v>
      </c>
      <c r="B137" s="7" t="str">
        <f>'S.O.'!B134</f>
        <v>Sindicato de Trabajadores del Tribunal de Justicia Administraiva d ela Ciudad de México</v>
      </c>
      <c r="C137" s="9"/>
      <c r="D137" s="9"/>
      <c r="E137" s="9"/>
      <c r="F137" s="9"/>
      <c r="G137" s="9"/>
      <c r="H137" s="9"/>
      <c r="I137" s="9"/>
      <c r="J137" s="13">
        <f t="shared" si="16"/>
        <v>0</v>
      </c>
      <c r="K137" s="9"/>
      <c r="L137" s="9"/>
      <c r="M137" s="9"/>
      <c r="N137" s="9"/>
      <c r="O137" s="9"/>
      <c r="P137" s="9"/>
      <c r="Q137" s="9"/>
      <c r="R137" s="105"/>
      <c r="S137" s="103"/>
      <c r="T137" s="9"/>
      <c r="U137" s="9"/>
      <c r="V137" s="9"/>
      <c r="W137" s="9"/>
      <c r="X137" s="9"/>
      <c r="Y137" s="9"/>
      <c r="Z137" s="105"/>
      <c r="AA137" s="107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05"/>
      <c r="AM137" s="108">
        <f t="shared" si="17"/>
        <v>0</v>
      </c>
      <c r="AN137" s="8"/>
      <c r="AO137" s="8"/>
      <c r="AP137" s="8"/>
      <c r="AQ137" s="8"/>
      <c r="AR137" s="8"/>
      <c r="AS137" s="109"/>
      <c r="AT137" s="111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109"/>
      <c r="BF137" s="97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52">
        <f t="shared" si="18"/>
        <v>0</v>
      </c>
      <c r="BS137" s="119"/>
      <c r="BT137" s="101"/>
      <c r="BU137" s="101"/>
      <c r="BV137" s="101"/>
      <c r="BW137" s="68"/>
      <c r="BX137" s="101"/>
      <c r="BY137" s="101"/>
      <c r="BZ137" s="101"/>
      <c r="CA137" s="101"/>
      <c r="CB137" s="120"/>
      <c r="CC137" s="101"/>
      <c r="CD137" s="101"/>
      <c r="CE137" s="68"/>
      <c r="CF137" s="101"/>
      <c r="CG137" s="101"/>
      <c r="CH137" s="101"/>
      <c r="CI137" s="101"/>
      <c r="CJ137" s="101"/>
      <c r="CK137" s="8"/>
      <c r="CL137" s="109"/>
      <c r="CM137" s="97"/>
      <c r="CN137" s="8"/>
      <c r="CO137" s="8"/>
      <c r="CP137" s="8"/>
      <c r="CQ137" s="8"/>
      <c r="CR137" s="8"/>
      <c r="CS137" s="448">
        <f t="shared" si="19"/>
        <v>0</v>
      </c>
      <c r="CT137" s="449"/>
    </row>
    <row r="138" spans="1:98" ht="27" thickTop="1" thickBot="1">
      <c r="A138" s="13">
        <v>133</v>
      </c>
      <c r="B138" s="7" t="str">
        <f>'S.O.'!B135</f>
        <v>Sindicato de Trabajadores del Tribunal Superior de Justicia del Distrito Federal</v>
      </c>
      <c r="C138" s="9"/>
      <c r="D138" s="9"/>
      <c r="E138" s="9"/>
      <c r="F138" s="9"/>
      <c r="G138" s="9"/>
      <c r="H138" s="9"/>
      <c r="I138" s="9"/>
      <c r="J138" s="13">
        <f t="shared" si="16"/>
        <v>0</v>
      </c>
      <c r="K138" s="9"/>
      <c r="L138" s="9"/>
      <c r="M138" s="9"/>
      <c r="N138" s="9"/>
      <c r="O138" s="9"/>
      <c r="P138" s="9"/>
      <c r="Q138" s="9"/>
      <c r="R138" s="105"/>
      <c r="S138" s="103"/>
      <c r="T138" s="9"/>
      <c r="U138" s="9"/>
      <c r="V138" s="9"/>
      <c r="W138" s="9"/>
      <c r="X138" s="9"/>
      <c r="Y138" s="9"/>
      <c r="Z138" s="105"/>
      <c r="AA138" s="107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05"/>
      <c r="AM138" s="108">
        <f t="shared" si="17"/>
        <v>0</v>
      </c>
      <c r="AN138" s="8"/>
      <c r="AO138" s="8"/>
      <c r="AP138" s="8"/>
      <c r="AQ138" s="8"/>
      <c r="AR138" s="8"/>
      <c r="AS138" s="109"/>
      <c r="AT138" s="111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109"/>
      <c r="BF138" s="97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52">
        <f t="shared" si="18"/>
        <v>0</v>
      </c>
      <c r="BS138" s="119"/>
      <c r="BT138" s="101"/>
      <c r="BU138" s="101"/>
      <c r="BV138" s="101"/>
      <c r="BW138" s="68"/>
      <c r="BX138" s="101"/>
      <c r="BY138" s="101"/>
      <c r="BZ138" s="101"/>
      <c r="CA138" s="101"/>
      <c r="CB138" s="120"/>
      <c r="CC138" s="101"/>
      <c r="CD138" s="101"/>
      <c r="CE138" s="68"/>
      <c r="CF138" s="101"/>
      <c r="CG138" s="101"/>
      <c r="CH138" s="101"/>
      <c r="CI138" s="101"/>
      <c r="CJ138" s="101"/>
      <c r="CK138" s="8"/>
      <c r="CL138" s="109"/>
      <c r="CM138" s="97"/>
      <c r="CN138" s="8"/>
      <c r="CO138" s="8"/>
      <c r="CP138" s="8"/>
      <c r="CQ138" s="8"/>
      <c r="CR138" s="8"/>
      <c r="CS138" s="448">
        <f t="shared" si="19"/>
        <v>0</v>
      </c>
      <c r="CT138" s="449"/>
    </row>
    <row r="139" spans="1:98" ht="15.5" thickTop="1" thickBot="1">
      <c r="A139" s="13">
        <v>134</v>
      </c>
      <c r="B139" s="7" t="str">
        <f>'S.O.'!B136</f>
        <v>Sindicato del Heroico Cuerpo de Bomberos del Distrito Federal</v>
      </c>
      <c r="C139" s="9"/>
      <c r="D139" s="9"/>
      <c r="E139" s="9"/>
      <c r="F139" s="9"/>
      <c r="G139" s="9"/>
      <c r="H139" s="9"/>
      <c r="I139" s="9"/>
      <c r="J139" s="13">
        <f t="shared" si="16"/>
        <v>0</v>
      </c>
      <c r="K139" s="9"/>
      <c r="L139" s="9"/>
      <c r="M139" s="9"/>
      <c r="N139" s="9"/>
      <c r="O139" s="9"/>
      <c r="P139" s="9"/>
      <c r="Q139" s="9"/>
      <c r="R139" s="105"/>
      <c r="S139" s="103"/>
      <c r="T139" s="9"/>
      <c r="U139" s="9"/>
      <c r="V139" s="9"/>
      <c r="W139" s="9"/>
      <c r="X139" s="9"/>
      <c r="Y139" s="9"/>
      <c r="Z139" s="105"/>
      <c r="AA139" s="107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05"/>
      <c r="AM139" s="108">
        <f t="shared" si="17"/>
        <v>0</v>
      </c>
      <c r="AN139" s="8"/>
      <c r="AO139" s="8"/>
      <c r="AP139" s="8"/>
      <c r="AQ139" s="8"/>
      <c r="AR139" s="8"/>
      <c r="AS139" s="109"/>
      <c r="AT139" s="111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109"/>
      <c r="BF139" s="97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52">
        <f t="shared" si="18"/>
        <v>0</v>
      </c>
      <c r="BS139" s="119"/>
      <c r="BT139" s="101"/>
      <c r="BU139" s="101"/>
      <c r="BV139" s="101"/>
      <c r="BW139" s="68"/>
      <c r="BX139" s="101"/>
      <c r="BY139" s="101"/>
      <c r="BZ139" s="101"/>
      <c r="CA139" s="101"/>
      <c r="CB139" s="120"/>
      <c r="CC139" s="101"/>
      <c r="CD139" s="101"/>
      <c r="CE139" s="68"/>
      <c r="CF139" s="101"/>
      <c r="CG139" s="101"/>
      <c r="CH139" s="101"/>
      <c r="CI139" s="101"/>
      <c r="CJ139" s="101"/>
      <c r="CK139" s="8"/>
      <c r="CL139" s="109"/>
      <c r="CM139" s="97"/>
      <c r="CN139" s="8"/>
      <c r="CO139" s="8"/>
      <c r="CP139" s="8"/>
      <c r="CQ139" s="8"/>
      <c r="CR139" s="8"/>
      <c r="CS139" s="448">
        <f t="shared" si="19"/>
        <v>0</v>
      </c>
      <c r="CT139" s="449"/>
    </row>
    <row r="140" spans="1:98" ht="27" thickTop="1" thickBot="1">
      <c r="A140" s="13">
        <v>135</v>
      </c>
      <c r="B140" s="7" t="str">
        <f>'S.O.'!B137</f>
        <v>Sindicato Democrático de los Trabajadores de la Procuraduría Social del Distrito Federal</v>
      </c>
      <c r="C140" s="9"/>
      <c r="D140" s="9"/>
      <c r="E140" s="9">
        <v>1</v>
      </c>
      <c r="F140" s="9"/>
      <c r="G140" s="9"/>
      <c r="H140" s="9"/>
      <c r="I140" s="9"/>
      <c r="J140" s="13">
        <f t="shared" si="16"/>
        <v>1</v>
      </c>
      <c r="K140" s="9"/>
      <c r="L140" s="9"/>
      <c r="M140" s="9"/>
      <c r="N140" s="9"/>
      <c r="O140" s="9"/>
      <c r="P140" s="9"/>
      <c r="Q140" s="9"/>
      <c r="R140" s="105"/>
      <c r="S140" s="103"/>
      <c r="T140" s="9"/>
      <c r="U140" s="9"/>
      <c r="V140" s="9"/>
      <c r="W140" s="9"/>
      <c r="X140" s="9"/>
      <c r="Y140" s="9"/>
      <c r="Z140" s="105"/>
      <c r="AA140" s="107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05"/>
      <c r="AM140" s="108">
        <f t="shared" si="17"/>
        <v>0</v>
      </c>
      <c r="AN140" s="8"/>
      <c r="AO140" s="8"/>
      <c r="AP140" s="8"/>
      <c r="AQ140" s="8"/>
      <c r="AR140" s="8"/>
      <c r="AS140" s="109"/>
      <c r="AT140" s="111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109"/>
      <c r="BF140" s="97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52">
        <f t="shared" si="18"/>
        <v>0</v>
      </c>
      <c r="BS140" s="119"/>
      <c r="BT140" s="101"/>
      <c r="BU140" s="101"/>
      <c r="BV140" s="101"/>
      <c r="BW140" s="68"/>
      <c r="BX140" s="101"/>
      <c r="BY140" s="101"/>
      <c r="BZ140" s="101"/>
      <c r="CA140" s="101"/>
      <c r="CB140" s="120"/>
      <c r="CC140" s="101"/>
      <c r="CD140" s="101"/>
      <c r="CE140" s="68"/>
      <c r="CF140" s="101"/>
      <c r="CG140" s="101"/>
      <c r="CH140" s="101"/>
      <c r="CI140" s="101"/>
      <c r="CJ140" s="101"/>
      <c r="CK140" s="8"/>
      <c r="CL140" s="109"/>
      <c r="CM140" s="97"/>
      <c r="CN140" s="8"/>
      <c r="CO140" s="8"/>
      <c r="CP140" s="8"/>
      <c r="CQ140" s="8"/>
      <c r="CR140" s="8"/>
      <c r="CS140" s="448">
        <f t="shared" si="19"/>
        <v>0</v>
      </c>
      <c r="CT140" s="449"/>
    </row>
    <row r="141" spans="1:98" ht="27" thickTop="1" thickBot="1">
      <c r="A141" s="13">
        <v>136</v>
      </c>
      <c r="B141" s="7" t="str">
        <f>'S.O.'!B138</f>
        <v>Sindicato Democrático Independiente de Trabajadores del Sistema de Transporte Colectivo</v>
      </c>
      <c r="C141" s="9"/>
      <c r="D141" s="9"/>
      <c r="E141" s="9"/>
      <c r="F141" s="9"/>
      <c r="G141" s="9"/>
      <c r="H141" s="9"/>
      <c r="I141" s="9"/>
      <c r="J141" s="13">
        <f t="shared" si="16"/>
        <v>0</v>
      </c>
      <c r="K141" s="9"/>
      <c r="L141" s="9"/>
      <c r="M141" s="9"/>
      <c r="N141" s="9"/>
      <c r="O141" s="9"/>
      <c r="P141" s="9"/>
      <c r="Q141" s="9"/>
      <c r="R141" s="105"/>
      <c r="S141" s="103"/>
      <c r="T141" s="9"/>
      <c r="U141" s="9"/>
      <c r="V141" s="9"/>
      <c r="W141" s="9"/>
      <c r="X141" s="9"/>
      <c r="Y141" s="9"/>
      <c r="Z141" s="105"/>
      <c r="AA141" s="107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05"/>
      <c r="AM141" s="108">
        <f t="shared" si="17"/>
        <v>0</v>
      </c>
      <c r="AN141" s="8"/>
      <c r="AO141" s="8"/>
      <c r="AP141" s="8"/>
      <c r="AQ141" s="8"/>
      <c r="AR141" s="8"/>
      <c r="AS141" s="109"/>
      <c r="AT141" s="111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109"/>
      <c r="BF141" s="97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52">
        <f t="shared" si="18"/>
        <v>0</v>
      </c>
      <c r="BS141" s="119"/>
      <c r="BT141" s="101"/>
      <c r="BU141" s="101"/>
      <c r="BV141" s="101"/>
      <c r="BW141" s="68"/>
      <c r="BX141" s="101"/>
      <c r="BY141" s="101"/>
      <c r="BZ141" s="101"/>
      <c r="CA141" s="101"/>
      <c r="CB141" s="120"/>
      <c r="CC141" s="101"/>
      <c r="CD141" s="101"/>
      <c r="CE141" s="68"/>
      <c r="CF141" s="101"/>
      <c r="CG141" s="101"/>
      <c r="CH141" s="101"/>
      <c r="CI141" s="101"/>
      <c r="CJ141" s="101"/>
      <c r="CK141" s="8"/>
      <c r="CL141" s="109"/>
      <c r="CM141" s="97"/>
      <c r="CN141" s="8"/>
      <c r="CO141" s="8"/>
      <c r="CP141" s="8"/>
      <c r="CQ141" s="8"/>
      <c r="CR141" s="8"/>
      <c r="CS141" s="448">
        <f t="shared" si="19"/>
        <v>0</v>
      </c>
      <c r="CT141" s="449"/>
    </row>
    <row r="142" spans="1:98" ht="27" thickTop="1" thickBot="1">
      <c r="A142" s="13">
        <v>137</v>
      </c>
      <c r="B142" s="7" t="str">
        <f>'S.O.'!B139</f>
        <v>Sindicato Independiente de Trabajadores del Instituto de Educación Media Superior del Distrito Federal (SITIEMS)</v>
      </c>
      <c r="C142" s="9"/>
      <c r="D142" s="9"/>
      <c r="E142" s="9"/>
      <c r="F142" s="9"/>
      <c r="G142" s="9"/>
      <c r="H142" s="9"/>
      <c r="I142" s="9"/>
      <c r="J142" s="13">
        <f t="shared" si="16"/>
        <v>0</v>
      </c>
      <c r="K142" s="9"/>
      <c r="L142" s="9"/>
      <c r="M142" s="9"/>
      <c r="N142" s="9"/>
      <c r="O142" s="9"/>
      <c r="P142" s="9"/>
      <c r="Q142" s="9"/>
      <c r="R142" s="105"/>
      <c r="S142" s="103"/>
      <c r="T142" s="9"/>
      <c r="U142" s="9"/>
      <c r="V142" s="9"/>
      <c r="W142" s="9"/>
      <c r="X142" s="9"/>
      <c r="Y142" s="9"/>
      <c r="Z142" s="105"/>
      <c r="AA142" s="107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05"/>
      <c r="AM142" s="108">
        <f t="shared" si="17"/>
        <v>0</v>
      </c>
      <c r="AN142" s="8"/>
      <c r="AO142" s="8"/>
      <c r="AP142" s="8"/>
      <c r="AQ142" s="8"/>
      <c r="AR142" s="8"/>
      <c r="AS142" s="109"/>
      <c r="AT142" s="111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109"/>
      <c r="BF142" s="97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52">
        <f t="shared" si="18"/>
        <v>0</v>
      </c>
      <c r="BS142" s="119"/>
      <c r="BT142" s="101"/>
      <c r="BU142" s="101"/>
      <c r="BV142" s="101"/>
      <c r="BW142" s="68"/>
      <c r="BX142" s="101"/>
      <c r="BY142" s="101"/>
      <c r="BZ142" s="101"/>
      <c r="CA142" s="101"/>
      <c r="CB142" s="120"/>
      <c r="CC142" s="101"/>
      <c r="CD142" s="101"/>
      <c r="CE142" s="68"/>
      <c r="CF142" s="101"/>
      <c r="CG142" s="101"/>
      <c r="CH142" s="101"/>
      <c r="CI142" s="101"/>
      <c r="CJ142" s="101"/>
      <c r="CK142" s="8"/>
      <c r="CL142" s="109"/>
      <c r="CM142" s="97"/>
      <c r="CN142" s="8"/>
      <c r="CO142" s="8"/>
      <c r="CP142" s="8"/>
      <c r="CQ142" s="8"/>
      <c r="CR142" s="8"/>
      <c r="CS142" s="448">
        <f t="shared" si="19"/>
        <v>0</v>
      </c>
      <c r="CT142" s="449"/>
    </row>
    <row r="143" spans="1:98" ht="27" thickTop="1" thickBot="1">
      <c r="A143" s="13">
        <v>138</v>
      </c>
      <c r="B143" s="7" t="str">
        <f>'S.O.'!B140</f>
        <v>Sindicato de Trabajadores Unidos del Congreso de la Ciudad de México.</v>
      </c>
      <c r="C143" s="9"/>
      <c r="D143" s="9"/>
      <c r="E143" s="9"/>
      <c r="F143" s="9"/>
      <c r="G143" s="9"/>
      <c r="H143" s="9"/>
      <c r="I143" s="9"/>
      <c r="J143" s="13">
        <f t="shared" si="16"/>
        <v>0</v>
      </c>
      <c r="K143" s="9"/>
      <c r="L143" s="9"/>
      <c r="M143" s="9"/>
      <c r="N143" s="9"/>
      <c r="O143" s="9"/>
      <c r="P143" s="9"/>
      <c r="Q143" s="9"/>
      <c r="R143" s="105"/>
      <c r="S143" s="103"/>
      <c r="T143" s="9"/>
      <c r="U143" s="9"/>
      <c r="V143" s="9"/>
      <c r="W143" s="9"/>
      <c r="X143" s="9"/>
      <c r="Y143" s="9"/>
      <c r="Z143" s="105"/>
      <c r="AA143" s="107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05"/>
      <c r="AM143" s="108">
        <f t="shared" si="17"/>
        <v>0</v>
      </c>
      <c r="AN143" s="8"/>
      <c r="AO143" s="8"/>
      <c r="AP143" s="8"/>
      <c r="AQ143" s="8"/>
      <c r="AR143" s="8"/>
      <c r="AS143" s="109"/>
      <c r="AT143" s="111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109"/>
      <c r="BF143" s="97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52">
        <f t="shared" si="18"/>
        <v>0</v>
      </c>
      <c r="BS143" s="119"/>
      <c r="BT143" s="101"/>
      <c r="BU143" s="101"/>
      <c r="BV143" s="101"/>
      <c r="BW143" s="68"/>
      <c r="BX143" s="101"/>
      <c r="BY143" s="101"/>
      <c r="BZ143" s="101"/>
      <c r="CA143" s="101"/>
      <c r="CB143" s="120"/>
      <c r="CC143" s="101"/>
      <c r="CD143" s="101"/>
      <c r="CE143" s="68"/>
      <c r="CF143" s="101"/>
      <c r="CG143" s="101"/>
      <c r="CH143" s="101"/>
      <c r="CI143" s="101"/>
      <c r="CJ143" s="101"/>
      <c r="CK143" s="8"/>
      <c r="CL143" s="109"/>
      <c r="CM143" s="97"/>
      <c r="CN143" s="8"/>
      <c r="CO143" s="8"/>
      <c r="CP143" s="8"/>
      <c r="CQ143" s="8"/>
      <c r="CR143" s="8"/>
      <c r="CS143" s="448">
        <f t="shared" si="19"/>
        <v>0</v>
      </c>
      <c r="CT143" s="449"/>
    </row>
    <row r="144" spans="1:98" ht="27" thickTop="1" thickBot="1">
      <c r="A144" s="13">
        <v>139</v>
      </c>
      <c r="B144" s="7" t="str">
        <f>'S.O.'!B141</f>
        <v>Sindicato Nacional de Trabajadores del Sistema de Transporte Colectivo</v>
      </c>
      <c r="C144" s="9"/>
      <c r="D144" s="9"/>
      <c r="E144" s="9"/>
      <c r="F144" s="9"/>
      <c r="G144" s="9"/>
      <c r="H144" s="9"/>
      <c r="I144" s="9"/>
      <c r="J144" s="13">
        <f t="shared" si="16"/>
        <v>0</v>
      </c>
      <c r="K144" s="9"/>
      <c r="L144" s="9"/>
      <c r="M144" s="9"/>
      <c r="N144" s="9"/>
      <c r="O144" s="9"/>
      <c r="P144" s="9"/>
      <c r="Q144" s="9"/>
      <c r="R144" s="105"/>
      <c r="S144" s="103"/>
      <c r="T144" s="9"/>
      <c r="U144" s="9"/>
      <c r="V144" s="9"/>
      <c r="W144" s="9"/>
      <c r="X144" s="9"/>
      <c r="Y144" s="9"/>
      <c r="Z144" s="105"/>
      <c r="AA144" s="107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05"/>
      <c r="AM144" s="108">
        <f t="shared" si="17"/>
        <v>0</v>
      </c>
      <c r="AN144" s="8"/>
      <c r="AO144" s="8"/>
      <c r="AP144" s="8"/>
      <c r="AQ144" s="8"/>
      <c r="AR144" s="8"/>
      <c r="AS144" s="109"/>
      <c r="AT144" s="111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109"/>
      <c r="BF144" s="97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52">
        <f t="shared" si="18"/>
        <v>0</v>
      </c>
      <c r="BS144" s="119"/>
      <c r="BT144" s="101"/>
      <c r="BU144" s="101"/>
      <c r="BV144" s="101"/>
      <c r="BW144" s="68"/>
      <c r="BX144" s="101"/>
      <c r="BY144" s="101"/>
      <c r="BZ144" s="101"/>
      <c r="CA144" s="101"/>
      <c r="CB144" s="120"/>
      <c r="CC144" s="101"/>
      <c r="CD144" s="101"/>
      <c r="CE144" s="68"/>
      <c r="CF144" s="101"/>
      <c r="CG144" s="101"/>
      <c r="CH144" s="101"/>
      <c r="CI144" s="101"/>
      <c r="CJ144" s="101"/>
      <c r="CK144" s="8"/>
      <c r="CL144" s="109"/>
      <c r="CM144" s="97"/>
      <c r="CN144" s="8"/>
      <c r="CO144" s="8"/>
      <c r="CP144" s="8"/>
      <c r="CQ144" s="8"/>
      <c r="CR144" s="8"/>
      <c r="CS144" s="448">
        <f t="shared" si="19"/>
        <v>0</v>
      </c>
      <c r="CT144" s="449"/>
    </row>
    <row r="145" spans="1:98" ht="27" thickTop="1" thickBot="1">
      <c r="A145" s="13">
        <v>140</v>
      </c>
      <c r="B145" s="7" t="str">
        <f>'S.O.'!B142</f>
        <v>Sindicato Único de Trabajadores de la Universidad Autónoma de la Ciudad de México (SUTUACM)</v>
      </c>
      <c r="C145" s="9"/>
      <c r="D145" s="9"/>
      <c r="E145" s="9"/>
      <c r="F145" s="9"/>
      <c r="G145" s="9"/>
      <c r="H145" s="9"/>
      <c r="I145" s="9"/>
      <c r="J145" s="13">
        <f t="shared" si="16"/>
        <v>0</v>
      </c>
      <c r="K145" s="9"/>
      <c r="L145" s="9"/>
      <c r="M145" s="9"/>
      <c r="N145" s="9"/>
      <c r="O145" s="9"/>
      <c r="P145" s="9"/>
      <c r="Q145" s="9"/>
      <c r="R145" s="105"/>
      <c r="S145" s="103"/>
      <c r="T145" s="9"/>
      <c r="U145" s="9"/>
      <c r="V145" s="9"/>
      <c r="W145" s="9"/>
      <c r="X145" s="9"/>
      <c r="Y145" s="9"/>
      <c r="Z145" s="105"/>
      <c r="AA145" s="107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05"/>
      <c r="AM145" s="108">
        <f t="shared" si="17"/>
        <v>0</v>
      </c>
      <c r="AN145" s="8"/>
      <c r="AO145" s="8"/>
      <c r="AP145" s="18"/>
      <c r="AQ145" s="18"/>
      <c r="AR145" s="8"/>
      <c r="AS145" s="109"/>
      <c r="AT145" s="111"/>
      <c r="AU145" s="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12"/>
      <c r="BF145" s="92"/>
      <c r="BG145" s="18"/>
      <c r="BH145" s="18"/>
      <c r="BI145" s="18"/>
      <c r="BJ145" s="18"/>
      <c r="BK145" s="18"/>
      <c r="BL145" s="18"/>
      <c r="BM145" s="18"/>
      <c r="BN145" s="18"/>
      <c r="BO145" s="18"/>
      <c r="BP145" s="8"/>
      <c r="BQ145" s="8"/>
      <c r="BR145" s="52">
        <f t="shared" si="18"/>
        <v>0</v>
      </c>
      <c r="BS145" s="119"/>
      <c r="BT145" s="101"/>
      <c r="BU145" s="69"/>
      <c r="BV145" s="70"/>
      <c r="BW145" s="71"/>
      <c r="BX145" s="69"/>
      <c r="BY145" s="69"/>
      <c r="BZ145" s="69"/>
      <c r="CA145" s="69"/>
      <c r="CB145" s="121"/>
      <c r="CC145" s="69"/>
      <c r="CD145" s="69"/>
      <c r="CE145" s="68"/>
      <c r="CF145" s="101"/>
      <c r="CG145" s="101"/>
      <c r="CH145" s="101"/>
      <c r="CI145" s="101"/>
      <c r="CJ145" s="101"/>
      <c r="CK145" s="8"/>
      <c r="CL145" s="109"/>
      <c r="CM145" s="97"/>
      <c r="CN145" s="8"/>
      <c r="CO145" s="8"/>
      <c r="CP145" s="8"/>
      <c r="CQ145" s="8"/>
      <c r="CR145" s="8"/>
      <c r="CS145" s="448">
        <f t="shared" si="19"/>
        <v>0</v>
      </c>
      <c r="CT145" s="449"/>
    </row>
    <row r="146" spans="1:98" ht="27" thickTop="1" thickBot="1">
      <c r="A146" s="13">
        <v>141</v>
      </c>
      <c r="B146" s="7" t="str">
        <f>'S.O.'!B143</f>
        <v>Sindicato Único de Trabajadores del Gobierno de la Ciudad de México (SUTGCDMX)</v>
      </c>
      <c r="C146" s="9"/>
      <c r="D146" s="9"/>
      <c r="E146" s="9"/>
      <c r="F146" s="9"/>
      <c r="G146" s="9"/>
      <c r="H146" s="9"/>
      <c r="I146" s="9"/>
      <c r="J146" s="13">
        <f t="shared" si="16"/>
        <v>0</v>
      </c>
      <c r="K146" s="9"/>
      <c r="L146" s="9"/>
      <c r="M146" s="9"/>
      <c r="N146" s="9"/>
      <c r="O146" s="9"/>
      <c r="P146" s="9"/>
      <c r="Q146" s="9"/>
      <c r="R146" s="105"/>
      <c r="S146" s="103"/>
      <c r="T146" s="9"/>
      <c r="U146" s="9"/>
      <c r="V146" s="9"/>
      <c r="W146" s="9"/>
      <c r="X146" s="9"/>
      <c r="Y146" s="9"/>
      <c r="Z146" s="105"/>
      <c r="AA146" s="107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05"/>
      <c r="AM146" s="108">
        <f t="shared" si="17"/>
        <v>0</v>
      </c>
      <c r="AN146" s="8"/>
      <c r="AO146" s="8"/>
      <c r="AP146" s="18"/>
      <c r="AQ146" s="18"/>
      <c r="AR146" s="8"/>
      <c r="AS146" s="109"/>
      <c r="AT146" s="111"/>
      <c r="AU146" s="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12"/>
      <c r="BF146" s="92"/>
      <c r="BG146" s="18"/>
      <c r="BH146" s="18"/>
      <c r="BI146" s="18"/>
      <c r="BJ146" s="18"/>
      <c r="BK146" s="18"/>
      <c r="BL146" s="18"/>
      <c r="BM146" s="18"/>
      <c r="BN146" s="18"/>
      <c r="BO146" s="18"/>
      <c r="BP146" s="8"/>
      <c r="BQ146" s="8"/>
      <c r="BR146" s="52">
        <f t="shared" si="18"/>
        <v>0</v>
      </c>
      <c r="BS146" s="119"/>
      <c r="BT146" s="101"/>
      <c r="BU146" s="69"/>
      <c r="BV146" s="69"/>
      <c r="BW146" s="71"/>
      <c r="BX146" s="69"/>
      <c r="BY146" s="69"/>
      <c r="BZ146" s="69"/>
      <c r="CA146" s="69"/>
      <c r="CB146" s="121"/>
      <c r="CC146" s="69"/>
      <c r="CD146" s="69"/>
      <c r="CE146" s="68"/>
      <c r="CF146" s="101"/>
      <c r="CG146" s="101"/>
      <c r="CH146" s="101"/>
      <c r="CI146" s="101"/>
      <c r="CJ146" s="101"/>
      <c r="CK146" s="8"/>
      <c r="CL146" s="109"/>
      <c r="CM146" s="97"/>
      <c r="CN146" s="8"/>
      <c r="CO146" s="8"/>
      <c r="CP146" s="8"/>
      <c r="CQ146" s="8"/>
      <c r="CR146" s="8"/>
      <c r="CS146" s="448">
        <f t="shared" si="19"/>
        <v>0</v>
      </c>
      <c r="CT146" s="449"/>
    </row>
    <row r="147" spans="1:98" ht="27" thickTop="1" thickBot="1">
      <c r="A147" s="13">
        <v>142</v>
      </c>
      <c r="B147" s="7" t="str">
        <f>'S.O.'!B144</f>
        <v>Sindicato Único de Trabajadores del Poder Judicial de la Ciudad de México</v>
      </c>
      <c r="C147" s="9"/>
      <c r="D147" s="9"/>
      <c r="E147" s="9"/>
      <c r="F147" s="9"/>
      <c r="G147" s="9"/>
      <c r="H147" s="9"/>
      <c r="I147" s="9"/>
      <c r="J147" s="13">
        <f t="shared" si="16"/>
        <v>0</v>
      </c>
      <c r="K147" s="9"/>
      <c r="L147" s="9"/>
      <c r="M147" s="9"/>
      <c r="N147" s="9"/>
      <c r="O147" s="9"/>
      <c r="P147" s="9"/>
      <c r="Q147" s="9"/>
      <c r="R147" s="105"/>
      <c r="S147" s="103"/>
      <c r="T147" s="9"/>
      <c r="U147" s="9"/>
      <c r="V147" s="9"/>
      <c r="W147" s="9"/>
      <c r="X147" s="9"/>
      <c r="Y147" s="9"/>
      <c r="Z147" s="105"/>
      <c r="AA147" s="107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05"/>
      <c r="AM147" s="108">
        <f t="shared" si="17"/>
        <v>0</v>
      </c>
      <c r="AN147" s="8"/>
      <c r="AO147" s="8"/>
      <c r="AP147" s="18"/>
      <c r="AQ147" s="18"/>
      <c r="AR147" s="8"/>
      <c r="AS147" s="109"/>
      <c r="AT147" s="111"/>
      <c r="AU147" s="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12"/>
      <c r="BF147" s="92"/>
      <c r="BG147" s="18"/>
      <c r="BH147" s="18"/>
      <c r="BI147" s="18"/>
      <c r="BJ147" s="18"/>
      <c r="BK147" s="18"/>
      <c r="BL147" s="18"/>
      <c r="BM147" s="18"/>
      <c r="BN147" s="18"/>
      <c r="BO147" s="18"/>
      <c r="BP147" s="8"/>
      <c r="BQ147" s="8"/>
      <c r="BR147" s="52">
        <f t="shared" si="18"/>
        <v>0</v>
      </c>
      <c r="BS147" s="119"/>
      <c r="BT147" s="101"/>
      <c r="BU147" s="69"/>
      <c r="BV147" s="69"/>
      <c r="BW147" s="71"/>
      <c r="BX147" s="69"/>
      <c r="BY147" s="69"/>
      <c r="BZ147" s="69"/>
      <c r="CA147" s="69"/>
      <c r="CB147" s="121"/>
      <c r="CC147" s="69"/>
      <c r="CD147" s="69"/>
      <c r="CE147" s="68"/>
      <c r="CF147" s="101"/>
      <c r="CG147" s="101"/>
      <c r="CH147" s="101"/>
      <c r="CI147" s="101"/>
      <c r="CJ147" s="101"/>
      <c r="CK147" s="8"/>
      <c r="CL147" s="109"/>
      <c r="CM147" s="97"/>
      <c r="CN147" s="8"/>
      <c r="CO147" s="8"/>
      <c r="CP147" s="8"/>
      <c r="CQ147" s="8"/>
      <c r="CR147" s="8"/>
      <c r="CS147" s="448">
        <f t="shared" si="19"/>
        <v>0</v>
      </c>
      <c r="CT147" s="449"/>
    </row>
    <row r="148" spans="1:98" ht="27" thickTop="1" thickBot="1">
      <c r="A148" s="13">
        <v>143</v>
      </c>
      <c r="B148" s="7" t="str">
        <f>'S.O.'!B145</f>
        <v>Sindicato Único de Trabajadores Democráticos del Sistema de Transporte Colectivo</v>
      </c>
      <c r="C148" s="9"/>
      <c r="D148" s="9"/>
      <c r="E148" s="9"/>
      <c r="F148" s="9"/>
      <c r="G148" s="9"/>
      <c r="H148" s="9"/>
      <c r="I148" s="9"/>
      <c r="J148" s="13">
        <f t="shared" ref="J148:J151" si="20">SUM(C148:I148)</f>
        <v>0</v>
      </c>
      <c r="K148" s="9"/>
      <c r="L148" s="9"/>
      <c r="M148" s="9"/>
      <c r="N148" s="9"/>
      <c r="O148" s="9"/>
      <c r="P148" s="9"/>
      <c r="Q148" s="9"/>
      <c r="R148" s="105"/>
      <c r="S148" s="103"/>
      <c r="T148" s="9"/>
      <c r="U148" s="9"/>
      <c r="V148" s="9"/>
      <c r="W148" s="9"/>
      <c r="X148" s="9"/>
      <c r="Y148" s="9"/>
      <c r="Z148" s="105"/>
      <c r="AA148" s="107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05"/>
      <c r="AM148" s="108">
        <f t="shared" ref="AM148:AM151" si="21">SUM(K148:AL148)</f>
        <v>0</v>
      </c>
      <c r="AN148" s="8"/>
      <c r="AO148" s="8"/>
      <c r="AP148" s="18"/>
      <c r="AQ148" s="18"/>
      <c r="AR148" s="8"/>
      <c r="AS148" s="109"/>
      <c r="AT148" s="111"/>
      <c r="AU148" s="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12"/>
      <c r="BF148" s="92"/>
      <c r="BG148" s="18"/>
      <c r="BH148" s="18"/>
      <c r="BI148" s="18"/>
      <c r="BJ148" s="18"/>
      <c r="BK148" s="18"/>
      <c r="BL148" s="18"/>
      <c r="BM148" s="18"/>
      <c r="BN148" s="18"/>
      <c r="BO148" s="18"/>
      <c r="BP148" s="8"/>
      <c r="BQ148" s="8"/>
      <c r="BR148" s="52">
        <f t="shared" si="18"/>
        <v>0</v>
      </c>
      <c r="BS148" s="119"/>
      <c r="BT148" s="101"/>
      <c r="BU148" s="69"/>
      <c r="BV148" s="69"/>
      <c r="BW148" s="71"/>
      <c r="BX148" s="69"/>
      <c r="BY148" s="69"/>
      <c r="BZ148" s="69"/>
      <c r="CA148" s="69"/>
      <c r="CB148" s="121"/>
      <c r="CC148" s="69"/>
      <c r="CD148" s="69"/>
      <c r="CE148" s="68"/>
      <c r="CF148" s="101"/>
      <c r="CG148" s="101"/>
      <c r="CH148" s="101"/>
      <c r="CI148" s="101"/>
      <c r="CJ148" s="101"/>
      <c r="CK148" s="8"/>
      <c r="CL148" s="109"/>
      <c r="CM148" s="97"/>
      <c r="CN148" s="8"/>
      <c r="CO148" s="8"/>
      <c r="CP148" s="8"/>
      <c r="CQ148" s="8"/>
      <c r="CR148" s="8"/>
      <c r="CS148" s="448">
        <f t="shared" si="19"/>
        <v>0</v>
      </c>
      <c r="CT148" s="449"/>
    </row>
    <row r="149" spans="1:98" ht="27" thickTop="1" thickBot="1">
      <c r="A149" s="17">
        <v>144</v>
      </c>
      <c r="B149" s="7" t="str">
        <f>'S.O.'!B146</f>
        <v xml:space="preserve">Comisión de Selección del Comité de Participación Ciudadana del Sistema Anticorrupción de la Ciudad de México </v>
      </c>
      <c r="C149" s="9"/>
      <c r="D149" s="9"/>
      <c r="E149" s="9"/>
      <c r="F149" s="9"/>
      <c r="G149" s="9"/>
      <c r="H149" s="9"/>
      <c r="I149" s="9"/>
      <c r="J149" s="17">
        <f t="shared" si="20"/>
        <v>0</v>
      </c>
      <c r="K149" s="9"/>
      <c r="L149" s="9"/>
      <c r="M149" s="9"/>
      <c r="N149" s="9"/>
      <c r="O149" s="9"/>
      <c r="P149" s="9"/>
      <c r="Q149" s="9"/>
      <c r="R149" s="105"/>
      <c r="S149" s="103"/>
      <c r="T149" s="9"/>
      <c r="U149" s="9"/>
      <c r="V149" s="9"/>
      <c r="W149" s="9"/>
      <c r="X149" s="9"/>
      <c r="Y149" s="9"/>
      <c r="Z149" s="105"/>
      <c r="AA149" s="107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05"/>
      <c r="AM149" s="108">
        <f t="shared" si="21"/>
        <v>0</v>
      </c>
      <c r="AN149" s="8"/>
      <c r="AO149" s="8"/>
      <c r="AP149" s="18"/>
      <c r="AQ149" s="18"/>
      <c r="AR149" s="8"/>
      <c r="AS149" s="109"/>
      <c r="AT149" s="111"/>
      <c r="AU149" s="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12"/>
      <c r="BF149" s="92"/>
      <c r="BG149" s="18"/>
      <c r="BH149" s="18"/>
      <c r="BI149" s="18"/>
      <c r="BJ149" s="18"/>
      <c r="BK149" s="18"/>
      <c r="BL149" s="18"/>
      <c r="BM149" s="18"/>
      <c r="BN149" s="18"/>
      <c r="BO149" s="18"/>
      <c r="BP149" s="8"/>
      <c r="BQ149" s="8"/>
      <c r="BR149" s="52">
        <f t="shared" si="18"/>
        <v>0</v>
      </c>
      <c r="BS149" s="119"/>
      <c r="BT149" s="101"/>
      <c r="BU149" s="69"/>
      <c r="BV149" s="69"/>
      <c r="BW149" s="71"/>
      <c r="BX149" s="69"/>
      <c r="BY149" s="69"/>
      <c r="BZ149" s="69"/>
      <c r="CA149" s="69"/>
      <c r="CB149" s="121"/>
      <c r="CC149" s="69"/>
      <c r="CD149" s="69"/>
      <c r="CE149" s="68"/>
      <c r="CF149" s="101"/>
      <c r="CG149" s="101"/>
      <c r="CH149" s="101"/>
      <c r="CI149" s="101"/>
      <c r="CJ149" s="101"/>
      <c r="CK149" s="8"/>
      <c r="CL149" s="109"/>
      <c r="CM149" s="97"/>
      <c r="CN149" s="8"/>
      <c r="CO149" s="8"/>
      <c r="CP149" s="8"/>
      <c r="CQ149" s="8"/>
      <c r="CR149" s="8"/>
      <c r="CS149" s="448">
        <f t="shared" si="19"/>
        <v>0</v>
      </c>
      <c r="CT149" s="449"/>
    </row>
    <row r="150" spans="1:98" ht="27" thickTop="1" thickBot="1">
      <c r="A150" s="17">
        <v>145</v>
      </c>
      <c r="B150" s="7" t="str">
        <f>'S.O.'!B147</f>
        <v xml:space="preserve">Comité de Participación Ciudadana del Sistema Anticorrupción de la Ciudad de México </v>
      </c>
      <c r="C150" s="9"/>
      <c r="D150" s="9"/>
      <c r="E150" s="9"/>
      <c r="F150" s="9"/>
      <c r="G150" s="9"/>
      <c r="H150" s="9"/>
      <c r="I150" s="9"/>
      <c r="J150" s="17">
        <f t="shared" si="20"/>
        <v>0</v>
      </c>
      <c r="K150" s="9"/>
      <c r="L150" s="9"/>
      <c r="M150" s="9"/>
      <c r="N150" s="9"/>
      <c r="O150" s="9"/>
      <c r="P150" s="9"/>
      <c r="Q150" s="9"/>
      <c r="R150" s="105"/>
      <c r="S150" s="103"/>
      <c r="T150" s="9"/>
      <c r="U150" s="9"/>
      <c r="V150" s="9"/>
      <c r="W150" s="9"/>
      <c r="X150" s="9"/>
      <c r="Y150" s="9"/>
      <c r="Z150" s="105"/>
      <c r="AA150" s="107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05"/>
      <c r="AM150" s="108">
        <f t="shared" si="21"/>
        <v>0</v>
      </c>
      <c r="AN150" s="8"/>
      <c r="AO150" s="8"/>
      <c r="AP150" s="18"/>
      <c r="AQ150" s="18"/>
      <c r="AR150" s="8"/>
      <c r="AS150" s="109"/>
      <c r="AT150" s="111"/>
      <c r="AU150" s="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12"/>
      <c r="BF150" s="92"/>
      <c r="BG150" s="18"/>
      <c r="BH150" s="18"/>
      <c r="BI150" s="18"/>
      <c r="BJ150" s="18"/>
      <c r="BK150" s="18"/>
      <c r="BL150" s="18"/>
      <c r="BM150" s="18"/>
      <c r="BN150" s="18"/>
      <c r="BO150" s="18"/>
      <c r="BP150" s="8"/>
      <c r="BQ150" s="8"/>
      <c r="BR150" s="52">
        <f t="shared" si="18"/>
        <v>0</v>
      </c>
      <c r="BS150" s="119"/>
      <c r="BT150" s="101"/>
      <c r="BU150" s="70"/>
      <c r="BV150" s="69"/>
      <c r="BW150" s="71"/>
      <c r="BX150" s="69"/>
      <c r="BY150" s="69"/>
      <c r="BZ150" s="69"/>
      <c r="CA150" s="69"/>
      <c r="CB150" s="121"/>
      <c r="CC150" s="69"/>
      <c r="CD150" s="69"/>
      <c r="CE150" s="68"/>
      <c r="CF150" s="101"/>
      <c r="CG150" s="101"/>
      <c r="CH150" s="101"/>
      <c r="CI150" s="101"/>
      <c r="CJ150" s="101"/>
      <c r="CK150" s="8"/>
      <c r="CL150" s="109"/>
      <c r="CM150" s="97"/>
      <c r="CN150" s="8"/>
      <c r="CO150" s="8"/>
      <c r="CP150" s="8"/>
      <c r="CQ150" s="8"/>
      <c r="CR150" s="8"/>
      <c r="CS150" s="448">
        <f t="shared" si="19"/>
        <v>0</v>
      </c>
      <c r="CT150" s="449"/>
    </row>
    <row r="151" spans="1:98" ht="15.5" thickTop="1" thickBot="1">
      <c r="A151" s="13"/>
      <c r="B151" s="7" t="str">
        <f>'S.O.'!B148</f>
        <v xml:space="preserve"> Otro (periodistas, estudiantes, organización civil y público en general)</v>
      </c>
      <c r="C151" s="9"/>
      <c r="D151" s="9"/>
      <c r="E151" s="9">
        <v>2</v>
      </c>
      <c r="F151" s="9"/>
      <c r="G151" s="9"/>
      <c r="H151" s="9">
        <v>5</v>
      </c>
      <c r="I151" s="9"/>
      <c r="J151" s="13">
        <f t="shared" si="20"/>
        <v>7</v>
      </c>
      <c r="K151" s="9"/>
      <c r="L151" s="9"/>
      <c r="M151" s="9"/>
      <c r="N151" s="9"/>
      <c r="O151" s="9"/>
      <c r="P151" s="9"/>
      <c r="Q151" s="9"/>
      <c r="R151" s="105"/>
      <c r="S151" s="103"/>
      <c r="T151" s="9"/>
      <c r="U151" s="9"/>
      <c r="V151" s="9"/>
      <c r="W151" s="9"/>
      <c r="X151" s="9"/>
      <c r="Y151" s="9"/>
      <c r="Z151" s="105"/>
      <c r="AA151" s="107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05"/>
      <c r="AM151" s="98">
        <f t="shared" si="21"/>
        <v>0</v>
      </c>
      <c r="AN151" s="8"/>
      <c r="AO151" s="8"/>
      <c r="AP151" s="18"/>
      <c r="AQ151" s="18"/>
      <c r="AR151" s="8"/>
      <c r="AS151" s="109"/>
      <c r="AT151" s="111"/>
      <c r="AU151" s="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12"/>
      <c r="BF151" s="92"/>
      <c r="BG151" s="18"/>
      <c r="BH151" s="18"/>
      <c r="BI151" s="18"/>
      <c r="BJ151" s="18"/>
      <c r="BK151" s="18"/>
      <c r="BL151" s="18"/>
      <c r="BM151" s="18"/>
      <c r="BN151" s="18"/>
      <c r="BO151" s="18"/>
      <c r="BP151" s="8"/>
      <c r="BQ151" s="8"/>
      <c r="BR151" s="17">
        <f t="shared" si="18"/>
        <v>0</v>
      </c>
      <c r="BS151" s="119"/>
      <c r="BT151" s="101"/>
      <c r="BU151" s="69"/>
      <c r="BV151" s="69"/>
      <c r="BW151" s="71"/>
      <c r="BX151" s="69"/>
      <c r="BY151" s="69"/>
      <c r="BZ151" s="69"/>
      <c r="CA151" s="69"/>
      <c r="CB151" s="121"/>
      <c r="CC151" s="69"/>
      <c r="CD151" s="69"/>
      <c r="CE151" s="68"/>
      <c r="CF151" s="101"/>
      <c r="CG151" s="101"/>
      <c r="CH151" s="101"/>
      <c r="CI151" s="101"/>
      <c r="CJ151" s="101"/>
      <c r="CK151" s="8"/>
      <c r="CL151" s="109"/>
      <c r="CM151" s="97"/>
      <c r="CN151" s="8"/>
      <c r="CO151" s="8"/>
      <c r="CP151" s="8"/>
      <c r="CQ151" s="8"/>
      <c r="CR151" s="8"/>
      <c r="CS151" s="446">
        <f t="shared" si="19"/>
        <v>0</v>
      </c>
      <c r="CT151" s="447"/>
    </row>
    <row r="152" spans="1:98" ht="15.5" thickTop="1" thickBot="1">
      <c r="A152" s="350" t="s">
        <v>176</v>
      </c>
      <c r="B152" s="350"/>
      <c r="C152" s="56">
        <f t="shared" ref="C152:W152" si="22">SUM(C6:C151)</f>
        <v>15</v>
      </c>
      <c r="D152" s="56">
        <f t="shared" si="22"/>
        <v>9</v>
      </c>
      <c r="E152" s="56">
        <f t="shared" si="22"/>
        <v>94</v>
      </c>
      <c r="F152" s="56">
        <f t="shared" si="22"/>
        <v>61</v>
      </c>
      <c r="G152" s="56">
        <f t="shared" si="22"/>
        <v>1</v>
      </c>
      <c r="H152" s="56">
        <f t="shared" si="22"/>
        <v>94</v>
      </c>
      <c r="I152" s="56">
        <f t="shared" si="22"/>
        <v>61</v>
      </c>
      <c r="J152" s="15">
        <f t="shared" si="22"/>
        <v>335</v>
      </c>
      <c r="K152" s="56">
        <f t="shared" si="22"/>
        <v>0</v>
      </c>
      <c r="L152" s="56">
        <f t="shared" si="22"/>
        <v>0</v>
      </c>
      <c r="M152" s="56">
        <f t="shared" si="22"/>
        <v>0</v>
      </c>
      <c r="N152" s="56">
        <f t="shared" si="22"/>
        <v>0</v>
      </c>
      <c r="O152" s="56">
        <f t="shared" si="22"/>
        <v>0</v>
      </c>
      <c r="P152" s="56">
        <f t="shared" si="22"/>
        <v>0</v>
      </c>
      <c r="Q152" s="56">
        <f t="shared" si="22"/>
        <v>0</v>
      </c>
      <c r="R152" s="114">
        <f t="shared" si="22"/>
        <v>0</v>
      </c>
      <c r="S152" s="95">
        <f t="shared" si="22"/>
        <v>0</v>
      </c>
      <c r="T152" s="56">
        <f t="shared" si="22"/>
        <v>0</v>
      </c>
      <c r="U152" s="56">
        <f t="shared" si="22"/>
        <v>0</v>
      </c>
      <c r="V152" s="56">
        <f t="shared" si="22"/>
        <v>0</v>
      </c>
      <c r="W152" s="56">
        <f t="shared" si="22"/>
        <v>0</v>
      </c>
      <c r="X152" s="56">
        <f t="shared" ref="X152:BC152" si="23">SUM(X6:X151)</f>
        <v>0</v>
      </c>
      <c r="Y152" s="56">
        <f t="shared" si="23"/>
        <v>0</v>
      </c>
      <c r="Z152" s="114">
        <f t="shared" si="23"/>
        <v>0</v>
      </c>
      <c r="AA152" s="115">
        <f t="shared" si="23"/>
        <v>0</v>
      </c>
      <c r="AB152" s="56">
        <f t="shared" si="23"/>
        <v>0</v>
      </c>
      <c r="AC152" s="56">
        <f t="shared" si="23"/>
        <v>0</v>
      </c>
      <c r="AD152" s="56">
        <f t="shared" si="23"/>
        <v>0</v>
      </c>
      <c r="AE152" s="56">
        <f t="shared" si="23"/>
        <v>0</v>
      </c>
      <c r="AF152" s="56">
        <f t="shared" si="23"/>
        <v>0</v>
      </c>
      <c r="AG152" s="56">
        <f t="shared" si="23"/>
        <v>0</v>
      </c>
      <c r="AH152" s="56">
        <f t="shared" si="23"/>
        <v>0</v>
      </c>
      <c r="AI152" s="56">
        <f t="shared" si="23"/>
        <v>0</v>
      </c>
      <c r="AJ152" s="56">
        <f t="shared" si="23"/>
        <v>0</v>
      </c>
      <c r="AK152" s="56">
        <f t="shared" si="23"/>
        <v>0</v>
      </c>
      <c r="AL152" s="114">
        <f t="shared" si="23"/>
        <v>0</v>
      </c>
      <c r="AM152" s="116">
        <f t="shared" si="23"/>
        <v>0</v>
      </c>
      <c r="AN152" s="56">
        <f t="shared" si="23"/>
        <v>0</v>
      </c>
      <c r="AO152" s="15">
        <f t="shared" si="23"/>
        <v>0</v>
      </c>
      <c r="AP152" s="15">
        <f t="shared" si="23"/>
        <v>0</v>
      </c>
      <c r="AQ152" s="15">
        <f t="shared" si="23"/>
        <v>0</v>
      </c>
      <c r="AR152" s="56">
        <f t="shared" si="23"/>
        <v>0</v>
      </c>
      <c r="AS152" s="110">
        <f t="shared" si="23"/>
        <v>0</v>
      </c>
      <c r="AT152" s="115">
        <f t="shared" si="23"/>
        <v>0</v>
      </c>
      <c r="AU152" s="15">
        <f t="shared" si="23"/>
        <v>0</v>
      </c>
      <c r="AV152" s="56">
        <f t="shared" si="23"/>
        <v>0</v>
      </c>
      <c r="AW152" s="15">
        <f t="shared" si="23"/>
        <v>0</v>
      </c>
      <c r="AX152" s="56">
        <f t="shared" si="23"/>
        <v>0</v>
      </c>
      <c r="AY152" s="15">
        <f t="shared" si="23"/>
        <v>0</v>
      </c>
      <c r="AZ152" s="56">
        <f t="shared" si="23"/>
        <v>0</v>
      </c>
      <c r="BA152" s="15">
        <f t="shared" si="23"/>
        <v>0</v>
      </c>
      <c r="BB152" s="56">
        <f t="shared" si="23"/>
        <v>0</v>
      </c>
      <c r="BC152" s="15">
        <f t="shared" si="23"/>
        <v>0</v>
      </c>
      <c r="BD152" s="56">
        <f t="shared" ref="BD152:CI152" si="24">SUM(BD6:BD151)</f>
        <v>0</v>
      </c>
      <c r="BE152" s="110">
        <f t="shared" si="24"/>
        <v>0</v>
      </c>
      <c r="BF152" s="95">
        <f t="shared" si="24"/>
        <v>0</v>
      </c>
      <c r="BG152" s="15">
        <f t="shared" si="24"/>
        <v>0</v>
      </c>
      <c r="BH152" s="56">
        <f t="shared" si="24"/>
        <v>0</v>
      </c>
      <c r="BI152" s="15">
        <f t="shared" si="24"/>
        <v>0</v>
      </c>
      <c r="BJ152" s="56">
        <f t="shared" si="24"/>
        <v>0</v>
      </c>
      <c r="BK152" s="15">
        <f t="shared" si="24"/>
        <v>0</v>
      </c>
      <c r="BL152" s="56">
        <f t="shared" si="24"/>
        <v>0</v>
      </c>
      <c r="BM152" s="15">
        <f t="shared" si="24"/>
        <v>0</v>
      </c>
      <c r="BN152" s="56">
        <f t="shared" si="24"/>
        <v>0</v>
      </c>
      <c r="BO152" s="15">
        <f t="shared" si="24"/>
        <v>0</v>
      </c>
      <c r="BP152" s="56">
        <f t="shared" si="24"/>
        <v>0</v>
      </c>
      <c r="BQ152" s="15">
        <f t="shared" si="24"/>
        <v>0</v>
      </c>
      <c r="BR152" s="13">
        <f t="shared" si="24"/>
        <v>0</v>
      </c>
      <c r="BS152" s="56">
        <f t="shared" si="24"/>
        <v>0</v>
      </c>
      <c r="BT152" s="15">
        <f t="shared" si="24"/>
        <v>0</v>
      </c>
      <c r="BU152" s="56">
        <f t="shared" si="24"/>
        <v>0</v>
      </c>
      <c r="BV152" s="15">
        <f t="shared" si="24"/>
        <v>0</v>
      </c>
      <c r="BW152" s="56">
        <f t="shared" si="24"/>
        <v>0</v>
      </c>
      <c r="BX152" s="15">
        <f t="shared" si="24"/>
        <v>0</v>
      </c>
      <c r="BY152" s="56">
        <f t="shared" si="24"/>
        <v>0</v>
      </c>
      <c r="BZ152" s="56">
        <f t="shared" si="24"/>
        <v>0</v>
      </c>
      <c r="CA152" s="56">
        <f t="shared" si="24"/>
        <v>0</v>
      </c>
      <c r="CB152" s="114">
        <f t="shared" si="24"/>
        <v>0</v>
      </c>
      <c r="CC152" s="95">
        <f t="shared" si="24"/>
        <v>0</v>
      </c>
      <c r="CD152" s="15">
        <f t="shared" si="24"/>
        <v>0</v>
      </c>
      <c r="CE152" s="56">
        <f t="shared" si="24"/>
        <v>0</v>
      </c>
      <c r="CF152" s="15">
        <f t="shared" si="24"/>
        <v>0</v>
      </c>
      <c r="CG152" s="56">
        <f t="shared" si="24"/>
        <v>0</v>
      </c>
      <c r="CH152" s="15">
        <f t="shared" si="24"/>
        <v>0</v>
      </c>
      <c r="CI152" s="56">
        <f t="shared" si="24"/>
        <v>0</v>
      </c>
      <c r="CJ152" s="15">
        <f t="shared" ref="CJ152:CR152" si="25">SUM(CJ6:CJ151)</f>
        <v>0</v>
      </c>
      <c r="CK152" s="56">
        <f t="shared" si="25"/>
        <v>0</v>
      </c>
      <c r="CL152" s="110">
        <f t="shared" si="25"/>
        <v>0</v>
      </c>
      <c r="CM152" s="113">
        <f t="shared" si="25"/>
        <v>0</v>
      </c>
      <c r="CN152" s="15">
        <f t="shared" si="25"/>
        <v>0</v>
      </c>
      <c r="CO152" s="15">
        <f t="shared" si="25"/>
        <v>0</v>
      </c>
      <c r="CP152" s="15">
        <f t="shared" si="25"/>
        <v>0</v>
      </c>
      <c r="CQ152" s="15">
        <f t="shared" si="25"/>
        <v>0</v>
      </c>
      <c r="CR152" s="15">
        <f t="shared" si="25"/>
        <v>0</v>
      </c>
      <c r="CS152" s="448">
        <f>SUM(CS6:CT151)</f>
        <v>0</v>
      </c>
      <c r="CT152" s="449"/>
    </row>
    <row r="153" spans="1:98" ht="15.5" thickTop="1" thickBot="1">
      <c r="A153" s="3"/>
      <c r="B153" s="2"/>
      <c r="C153" s="3"/>
      <c r="D153" s="3"/>
      <c r="E153" s="2"/>
      <c r="F153" s="2"/>
      <c r="G153" s="2"/>
      <c r="H153" s="2"/>
      <c r="I153" s="2"/>
      <c r="J153" s="6"/>
      <c r="K153" s="6"/>
      <c r="AO153" s="26"/>
      <c r="BR153" s="23"/>
    </row>
    <row r="154" spans="1:98" ht="15.5" thickTop="1" thickBot="1">
      <c r="A154" s="346" t="s">
        <v>180</v>
      </c>
      <c r="B154" s="346"/>
      <c r="C154" s="402">
        <f>SUM(C152,D152)</f>
        <v>24</v>
      </c>
      <c r="D154" s="404"/>
      <c r="E154" s="402">
        <f>SUM(E152:G152)</f>
        <v>156</v>
      </c>
      <c r="F154" s="403"/>
      <c r="G154" s="404"/>
      <c r="H154" s="280">
        <f>SUM(H152,I152)</f>
        <v>155</v>
      </c>
      <c r="I154" s="281"/>
      <c r="J154" s="16">
        <f>SUM(C154:I154)</f>
        <v>335</v>
      </c>
      <c r="K154" s="280">
        <f>SUM(K152,L152)</f>
        <v>0</v>
      </c>
      <c r="L154" s="281"/>
      <c r="M154" s="280">
        <f>SUM(M152,N152)</f>
        <v>0</v>
      </c>
      <c r="N154" s="281"/>
      <c r="O154" s="280">
        <f>SUM(O152,P152)</f>
        <v>0</v>
      </c>
      <c r="P154" s="281"/>
      <c r="Q154" s="280">
        <f>SUM(Q152,R152)</f>
        <v>0</v>
      </c>
      <c r="R154" s="281"/>
      <c r="S154" s="280">
        <f>SUM(S152:T152)</f>
        <v>0</v>
      </c>
      <c r="T154" s="281"/>
      <c r="U154" s="280">
        <f>SUM(U152:V152)</f>
        <v>0</v>
      </c>
      <c r="V154" s="281"/>
      <c r="W154" s="280">
        <f>SUM(W152:X152)</f>
        <v>0</v>
      </c>
      <c r="X154" s="281"/>
      <c r="Y154" s="280">
        <f>SUM(Y152:Z152)</f>
        <v>0</v>
      </c>
      <c r="Z154" s="281"/>
      <c r="AA154" s="280">
        <f>SUM(AA152:AB152)</f>
        <v>0</v>
      </c>
      <c r="AB154" s="281"/>
      <c r="AC154" s="280">
        <f>SUM(AC152:AD152)</f>
        <v>0</v>
      </c>
      <c r="AD154" s="281"/>
      <c r="AE154" s="280">
        <f>SUM(AE152:AF152)</f>
        <v>0</v>
      </c>
      <c r="AF154" s="281"/>
      <c r="AG154" s="280">
        <f>SUM(AG152:AH152)</f>
        <v>0</v>
      </c>
      <c r="AH154" s="281"/>
      <c r="AI154" s="280">
        <f>SUM(AI152:AJ152)</f>
        <v>0</v>
      </c>
      <c r="AJ154" s="281"/>
      <c r="AK154" s="280">
        <f>SUM(AK152:AL152)</f>
        <v>0</v>
      </c>
      <c r="AL154" s="281"/>
      <c r="AM154" s="54">
        <f>SUM(K154:AL154)</f>
        <v>0</v>
      </c>
      <c r="AN154" s="280">
        <f>SUM(AN152,AO152)</f>
        <v>0</v>
      </c>
      <c r="AO154" s="281"/>
      <c r="AP154" s="280">
        <f>SUM(AP152:AQ152)</f>
        <v>0</v>
      </c>
      <c r="AQ154" s="281"/>
      <c r="AR154" s="280">
        <f>SUM(AR152,AS152)</f>
        <v>0</v>
      </c>
      <c r="AS154" s="281"/>
      <c r="AT154" s="280">
        <f>SUM(AT152,AU152)</f>
        <v>0</v>
      </c>
      <c r="AU154" s="281"/>
      <c r="AV154" s="280">
        <f>SUM(AV152,AW152)</f>
        <v>0</v>
      </c>
      <c r="AW154" s="281"/>
      <c r="AX154" s="280">
        <f>SUM(AX152:AY152)</f>
        <v>0</v>
      </c>
      <c r="AY154" s="281"/>
      <c r="AZ154" s="280">
        <f>SUM(AZ152:BA152)</f>
        <v>0</v>
      </c>
      <c r="BA154" s="281"/>
      <c r="BB154" s="280">
        <f>SUM(BB152:BC152)</f>
        <v>0</v>
      </c>
      <c r="BC154" s="281"/>
      <c r="BD154" s="280">
        <f>SUM(BD152:BE152)</f>
        <v>0</v>
      </c>
      <c r="BE154" s="281"/>
      <c r="BF154" s="280">
        <f>SUM(BF152:BG152)</f>
        <v>0</v>
      </c>
      <c r="BG154" s="281"/>
      <c r="BH154" s="280">
        <f>SUM(BH152:BI152)</f>
        <v>0</v>
      </c>
      <c r="BI154" s="281"/>
      <c r="BJ154" s="280">
        <f>SUM(BJ152:BK152)</f>
        <v>0</v>
      </c>
      <c r="BK154" s="281"/>
      <c r="BL154" s="280">
        <f>SUM(BL152:BM152)</f>
        <v>0</v>
      </c>
      <c r="BM154" s="281"/>
      <c r="BN154" s="280">
        <f>SUM(BN152:BO152)</f>
        <v>0</v>
      </c>
      <c r="BO154" s="281"/>
      <c r="BP154" s="280">
        <f>SUM(BP152,BQ152)</f>
        <v>0</v>
      </c>
      <c r="BQ154" s="281"/>
      <c r="BR154" s="54">
        <f>SUM(AN154:BQ154)</f>
        <v>0</v>
      </c>
      <c r="BS154" s="280">
        <f>SUM(BS152,BT152)</f>
        <v>0</v>
      </c>
      <c r="BT154" s="281"/>
      <c r="BU154" s="280">
        <f>SUM(BU152,BV152)</f>
        <v>0</v>
      </c>
      <c r="BV154" s="281"/>
      <c r="BW154" s="280">
        <f>SUM(BW152,BX152)</f>
        <v>0</v>
      </c>
      <c r="BX154" s="281"/>
      <c r="BY154" s="280">
        <f>SUM(BY152,BZ152)</f>
        <v>0</v>
      </c>
      <c r="BZ154" s="281"/>
      <c r="CA154" s="280">
        <f>SUM(CA152,CB152)</f>
        <v>0</v>
      </c>
      <c r="CB154" s="281"/>
      <c r="CC154" s="280">
        <f>SUM(CC152,CD152)</f>
        <v>0</v>
      </c>
      <c r="CD154" s="281"/>
      <c r="CE154" s="280">
        <f>SUM(CE152,CF152)</f>
        <v>0</v>
      </c>
      <c r="CF154" s="281"/>
      <c r="CG154" s="280">
        <f>SUM(CG152,CH152)</f>
        <v>0</v>
      </c>
      <c r="CH154" s="281"/>
      <c r="CI154" s="280">
        <f>SUM(CI152,CJ152)</f>
        <v>0</v>
      </c>
      <c r="CJ154" s="281"/>
      <c r="CK154" s="280">
        <f>SUM(CK152,CL152)</f>
        <v>0</v>
      </c>
      <c r="CL154" s="281"/>
      <c r="CM154" s="280">
        <f>SUM(CM152,CN152)</f>
        <v>0</v>
      </c>
      <c r="CN154" s="281"/>
      <c r="CO154" s="280">
        <f>SUM(CO152,CP152)</f>
        <v>0</v>
      </c>
      <c r="CP154" s="281"/>
      <c r="CQ154" s="280">
        <f>SUM(CQ152,CR152)</f>
        <v>0</v>
      </c>
      <c r="CR154" s="281"/>
      <c r="CS154" s="274">
        <f>SUM(BS154:CQ154)</f>
        <v>0</v>
      </c>
      <c r="CT154" s="273"/>
    </row>
    <row r="155" spans="1:98" ht="15.5" thickTop="1" thickBot="1">
      <c r="A155" s="468" t="s">
        <v>206</v>
      </c>
      <c r="B155" s="468"/>
      <c r="C155" s="469">
        <v>6</v>
      </c>
      <c r="D155" s="470"/>
      <c r="E155" s="469">
        <v>48</v>
      </c>
      <c r="F155" s="474"/>
      <c r="G155" s="470"/>
      <c r="H155" s="444">
        <v>47</v>
      </c>
      <c r="I155" s="445"/>
      <c r="J155" s="50">
        <f>SUM(C155:I155)</f>
        <v>101</v>
      </c>
      <c r="K155" s="444"/>
      <c r="L155" s="445"/>
      <c r="M155" s="444"/>
      <c r="N155" s="445"/>
      <c r="O155" s="444"/>
      <c r="P155" s="445"/>
      <c r="Q155" s="444"/>
      <c r="R155" s="445"/>
      <c r="S155" s="444"/>
      <c r="T155" s="445"/>
      <c r="U155" s="444"/>
      <c r="V155" s="445"/>
      <c r="W155" s="444"/>
      <c r="X155" s="445"/>
      <c r="Y155" s="444"/>
      <c r="Z155" s="445"/>
      <c r="AA155" s="444"/>
      <c r="AB155" s="445"/>
      <c r="AC155" s="444"/>
      <c r="AD155" s="445"/>
      <c r="AE155" s="444"/>
      <c r="AF155" s="445"/>
      <c r="AG155" s="444"/>
      <c r="AH155" s="445"/>
      <c r="AI155" s="444"/>
      <c r="AJ155" s="445"/>
      <c r="AK155" s="444"/>
      <c r="AL155" s="445"/>
      <c r="AM155" s="57">
        <f>SUM(K155:AL155)</f>
        <v>0</v>
      </c>
      <c r="AN155" s="444"/>
      <c r="AO155" s="445"/>
      <c r="AP155" s="444"/>
      <c r="AQ155" s="445"/>
      <c r="AR155" s="444"/>
      <c r="AS155" s="445"/>
      <c r="AT155" s="444"/>
      <c r="AU155" s="445"/>
      <c r="AV155" s="444"/>
      <c r="AW155" s="445"/>
      <c r="AX155" s="444"/>
      <c r="AY155" s="445"/>
      <c r="AZ155" s="444"/>
      <c r="BA155" s="445"/>
      <c r="BB155" s="444"/>
      <c r="BC155" s="445"/>
      <c r="BD155" s="444"/>
      <c r="BE155" s="445"/>
      <c r="BF155" s="444"/>
      <c r="BG155" s="445"/>
      <c r="BH155" s="444"/>
      <c r="BI155" s="445"/>
      <c r="BJ155" s="444"/>
      <c r="BK155" s="445"/>
      <c r="BL155" s="444"/>
      <c r="BM155" s="445"/>
      <c r="BN155" s="444"/>
      <c r="BO155" s="445"/>
      <c r="BP155" s="444"/>
      <c r="BQ155" s="445"/>
      <c r="BR155" s="57">
        <f>SUM(AN155:BQ155)</f>
        <v>0</v>
      </c>
      <c r="BS155" s="444"/>
      <c r="BT155" s="445"/>
      <c r="BU155" s="444"/>
      <c r="BV155" s="445"/>
      <c r="BW155" s="444"/>
      <c r="BX155" s="445"/>
      <c r="BY155" s="444"/>
      <c r="BZ155" s="445"/>
      <c r="CA155" s="444"/>
      <c r="CB155" s="445"/>
      <c r="CC155" s="444"/>
      <c r="CD155" s="445"/>
      <c r="CE155" s="444"/>
      <c r="CF155" s="445"/>
      <c r="CG155" s="444"/>
      <c r="CH155" s="445"/>
      <c r="CI155" s="444"/>
      <c r="CJ155" s="445"/>
      <c r="CK155" s="444"/>
      <c r="CL155" s="445"/>
      <c r="CM155" s="444"/>
      <c r="CN155" s="445"/>
      <c r="CO155" s="444"/>
      <c r="CP155" s="445"/>
      <c r="CQ155" s="444"/>
      <c r="CR155" s="445"/>
      <c r="CS155" s="444">
        <f>SUM(BS155:CQ155)</f>
        <v>0</v>
      </c>
      <c r="CT155" s="445"/>
    </row>
    <row r="156" spans="1:98" ht="15.5" thickTop="1" thickBot="1">
      <c r="A156" s="348" t="s">
        <v>182</v>
      </c>
      <c r="B156" s="348"/>
      <c r="C156" s="324">
        <v>1</v>
      </c>
      <c r="D156" s="326"/>
      <c r="E156" s="324">
        <v>0</v>
      </c>
      <c r="F156" s="325"/>
      <c r="G156" s="326"/>
      <c r="H156" s="274">
        <v>0</v>
      </c>
      <c r="I156" s="273"/>
      <c r="J156" s="16">
        <f>SUM(C156:I156)</f>
        <v>1</v>
      </c>
      <c r="K156" s="274"/>
      <c r="L156" s="273"/>
      <c r="M156" s="274"/>
      <c r="N156" s="273"/>
      <c r="O156" s="274"/>
      <c r="P156" s="273"/>
      <c r="Q156" s="274"/>
      <c r="R156" s="273"/>
      <c r="S156" s="274"/>
      <c r="T156" s="273"/>
      <c r="U156" s="274"/>
      <c r="V156" s="273"/>
      <c r="W156" s="274"/>
      <c r="X156" s="273"/>
      <c r="Y156" s="274"/>
      <c r="Z156" s="273"/>
      <c r="AA156" s="274"/>
      <c r="AB156" s="273"/>
      <c r="AC156" s="274"/>
      <c r="AD156" s="273"/>
      <c r="AE156" s="274"/>
      <c r="AF156" s="273"/>
      <c r="AG156" s="274"/>
      <c r="AH156" s="273"/>
      <c r="AI156" s="274"/>
      <c r="AJ156" s="273"/>
      <c r="AK156" s="274"/>
      <c r="AL156" s="273"/>
      <c r="AM156" s="56">
        <f>SUM(K156:AL156)</f>
        <v>0</v>
      </c>
      <c r="AN156" s="274"/>
      <c r="AO156" s="273"/>
      <c r="AP156" s="274"/>
      <c r="AQ156" s="273"/>
      <c r="AR156" s="274"/>
      <c r="AS156" s="273"/>
      <c r="AT156" s="274"/>
      <c r="AU156" s="273"/>
      <c r="AV156" s="274"/>
      <c r="AW156" s="273"/>
      <c r="AX156" s="274"/>
      <c r="AY156" s="273"/>
      <c r="AZ156" s="274"/>
      <c r="BA156" s="273"/>
      <c r="BB156" s="274"/>
      <c r="BC156" s="273"/>
      <c r="BD156" s="274"/>
      <c r="BE156" s="273"/>
      <c r="BF156" s="274"/>
      <c r="BG156" s="273"/>
      <c r="BH156" s="274"/>
      <c r="BI156" s="273"/>
      <c r="BJ156" s="274"/>
      <c r="BK156" s="273"/>
      <c r="BL156" s="274"/>
      <c r="BM156" s="273"/>
      <c r="BN156" s="274"/>
      <c r="BO156" s="273"/>
      <c r="BP156" s="274"/>
      <c r="BQ156" s="273"/>
      <c r="BR156" s="53">
        <f>SUM(AN156:BQ156)</f>
        <v>0</v>
      </c>
      <c r="BS156" s="274"/>
      <c r="BT156" s="273"/>
      <c r="BU156" s="274"/>
      <c r="BV156" s="273"/>
      <c r="BW156" s="274"/>
      <c r="BX156" s="273"/>
      <c r="BY156" s="274"/>
      <c r="BZ156" s="273"/>
      <c r="CA156" s="274"/>
      <c r="CB156" s="273"/>
      <c r="CC156" s="274"/>
      <c r="CD156" s="273"/>
      <c r="CE156" s="274"/>
      <c r="CF156" s="273"/>
      <c r="CG156" s="274"/>
      <c r="CH156" s="273"/>
      <c r="CI156" s="274"/>
      <c r="CJ156" s="273"/>
      <c r="CK156" s="274"/>
      <c r="CL156" s="273"/>
      <c r="CM156" s="274"/>
      <c r="CN156" s="273"/>
      <c r="CO156" s="274"/>
      <c r="CP156" s="273"/>
      <c r="CQ156" s="274"/>
      <c r="CR156" s="273"/>
      <c r="CS156" s="274">
        <f>SUM(BS156:CQ156)</f>
        <v>0</v>
      </c>
      <c r="CT156" s="273"/>
    </row>
    <row r="157" spans="1:98" ht="15.5" thickTop="1" thickBot="1">
      <c r="A157" s="305" t="s">
        <v>181</v>
      </c>
      <c r="B157" s="305"/>
      <c r="C157" s="284">
        <f>SUM(C154:D156)</f>
        <v>31</v>
      </c>
      <c r="D157" s="284"/>
      <c r="E157" s="441">
        <f>SUM(E154:F156)</f>
        <v>204</v>
      </c>
      <c r="F157" s="284"/>
      <c r="G157" s="345"/>
      <c r="H157" s="441">
        <f>SUM(H154:I156)</f>
        <v>202</v>
      </c>
      <c r="I157" s="345"/>
      <c r="J157" s="51">
        <f>SUM(C157:I157)</f>
        <v>437</v>
      </c>
      <c r="K157" s="442">
        <f>SUM(K154:L156)</f>
        <v>0</v>
      </c>
      <c r="L157" s="443"/>
      <c r="M157" s="442">
        <f>SUM(M154:N156)</f>
        <v>0</v>
      </c>
      <c r="N157" s="443"/>
      <c r="O157" s="442">
        <f>SUM(O154:P156)</f>
        <v>0</v>
      </c>
      <c r="P157" s="443"/>
      <c r="Q157" s="442">
        <f>SUM(Q154:R156)</f>
        <v>0</v>
      </c>
      <c r="R157" s="443"/>
      <c r="S157" s="442">
        <f>SUM(S154:T156)</f>
        <v>0</v>
      </c>
      <c r="T157" s="443"/>
      <c r="U157" s="442">
        <f>SUM(U154:V156)</f>
        <v>0</v>
      </c>
      <c r="V157" s="443"/>
      <c r="W157" s="442">
        <f>SUM(W154:X156)</f>
        <v>0</v>
      </c>
      <c r="X157" s="443"/>
      <c r="Y157" s="442">
        <f>SUM(Y154:Z156)</f>
        <v>0</v>
      </c>
      <c r="Z157" s="443"/>
      <c r="AA157" s="442">
        <f>SUM(AA154:AB156)</f>
        <v>0</v>
      </c>
      <c r="AB157" s="443"/>
      <c r="AC157" s="442">
        <f>SUM(AC154:AD156)</f>
        <v>0</v>
      </c>
      <c r="AD157" s="443"/>
      <c r="AE157" s="442">
        <f>SUM(AE154:AF156)</f>
        <v>0</v>
      </c>
      <c r="AF157" s="443"/>
      <c r="AG157" s="442">
        <f>SUM(AG154:AH156)</f>
        <v>0</v>
      </c>
      <c r="AH157" s="443"/>
      <c r="AI157" s="442">
        <f>SUM(AI154:AJ156)</f>
        <v>0</v>
      </c>
      <c r="AJ157" s="443"/>
      <c r="AK157" s="442">
        <f>SUM(AK154:AL156)</f>
        <v>0</v>
      </c>
      <c r="AL157" s="443"/>
      <c r="AM157" s="30">
        <f>SUM(K157:AL157)</f>
        <v>0</v>
      </c>
      <c r="AN157" s="441">
        <f>SUM(AN154:AO156)</f>
        <v>0</v>
      </c>
      <c r="AO157" s="345"/>
      <c r="AP157" s="441">
        <f>SUM(AP154:AQ156)</f>
        <v>0</v>
      </c>
      <c r="AQ157" s="345"/>
      <c r="AR157" s="441">
        <f>SUM(AR154:AS156)</f>
        <v>0</v>
      </c>
      <c r="AS157" s="345"/>
      <c r="AT157" s="284">
        <f>SUM(AT154:AU156)</f>
        <v>0</v>
      </c>
      <c r="AU157" s="284"/>
      <c r="AV157" s="284">
        <f>SUM(AV154:AW156)</f>
        <v>0</v>
      </c>
      <c r="AW157" s="284"/>
      <c r="AX157" s="287">
        <f>SUM(AX154:AY156)</f>
        <v>0</v>
      </c>
      <c r="AY157" s="287"/>
      <c r="AZ157" s="287">
        <f>SUM(AZ154:BA156)</f>
        <v>0</v>
      </c>
      <c r="BA157" s="287"/>
      <c r="BB157" s="287">
        <f>SUM(BB154:BC156)</f>
        <v>0</v>
      </c>
      <c r="BC157" s="287"/>
      <c r="BD157" s="287">
        <f>SUM(BD154:BE156)</f>
        <v>0</v>
      </c>
      <c r="BE157" s="287"/>
      <c r="BF157" s="287">
        <f>SUM(BF154:BG156)</f>
        <v>0</v>
      </c>
      <c r="BG157" s="287"/>
      <c r="BH157" s="287">
        <f>SUM(BH154:BI156)</f>
        <v>0</v>
      </c>
      <c r="BI157" s="287"/>
      <c r="BJ157" s="287">
        <f>SUM(BJ154:BK156)</f>
        <v>0</v>
      </c>
      <c r="BK157" s="287"/>
      <c r="BL157" s="287">
        <f>SUM(BL154:BM156)</f>
        <v>0</v>
      </c>
      <c r="BM157" s="287"/>
      <c r="BN157" s="287">
        <f>SUM(BN154:BO156)</f>
        <v>0</v>
      </c>
      <c r="BO157" s="287"/>
      <c r="BP157" s="287">
        <f>SUM(BP154:BQ156)</f>
        <v>0</v>
      </c>
      <c r="BQ157" s="287"/>
      <c r="BR157" s="55">
        <f>SUM(AN157:BQ157)</f>
        <v>0</v>
      </c>
      <c r="BS157" s="441">
        <f>SUM(BS154:BT156)</f>
        <v>0</v>
      </c>
      <c r="BT157" s="345"/>
      <c r="BU157" s="441">
        <f>SUM(BU154:BV156)</f>
        <v>0</v>
      </c>
      <c r="BV157" s="345"/>
      <c r="BW157" s="441">
        <f>SUM(BW154:BX156)</f>
        <v>0</v>
      </c>
      <c r="BX157" s="345"/>
      <c r="BY157" s="441">
        <f>SUM(BY154:BZ156)</f>
        <v>0</v>
      </c>
      <c r="BZ157" s="345"/>
      <c r="CA157" s="441">
        <f>SUM(CA154:CB156)</f>
        <v>0</v>
      </c>
      <c r="CB157" s="345"/>
      <c r="CC157" s="441">
        <f>SUM(CC154:CD156)</f>
        <v>0</v>
      </c>
      <c r="CD157" s="345"/>
      <c r="CE157" s="441">
        <f>SUM(CE154:CF156)</f>
        <v>0</v>
      </c>
      <c r="CF157" s="345"/>
      <c r="CG157" s="441">
        <f>SUM(CG154:CH156)</f>
        <v>0</v>
      </c>
      <c r="CH157" s="345"/>
      <c r="CI157" s="441">
        <f>SUM(CI154:CJ156)</f>
        <v>0</v>
      </c>
      <c r="CJ157" s="345"/>
      <c r="CK157" s="441">
        <f>SUM(CK154:CL156)</f>
        <v>0</v>
      </c>
      <c r="CL157" s="345"/>
      <c r="CM157" s="441">
        <f>SUM(CM154:CN156)</f>
        <v>0</v>
      </c>
      <c r="CN157" s="345"/>
      <c r="CO157" s="441">
        <f>SUM(CO154:CP156)</f>
        <v>0</v>
      </c>
      <c r="CP157" s="345"/>
      <c r="CQ157" s="441">
        <f>SUM(CQ154:CR156)</f>
        <v>0</v>
      </c>
      <c r="CR157" s="345"/>
      <c r="CS157" s="274">
        <f>SUM(BS157:CQ157)</f>
        <v>0</v>
      </c>
      <c r="CT157" s="273"/>
    </row>
    <row r="158" spans="1:98" ht="15.5" thickTop="1" thickBot="1">
      <c r="A158" s="43"/>
      <c r="B158" s="43"/>
      <c r="C158" s="44"/>
      <c r="D158" s="44"/>
      <c r="E158" s="44"/>
      <c r="F158" s="44"/>
      <c r="G158" s="44"/>
      <c r="H158" s="33"/>
      <c r="I158" s="35"/>
      <c r="J158" s="26"/>
      <c r="K158" s="45"/>
      <c r="L158" s="46"/>
      <c r="M158" s="46"/>
      <c r="N158" s="46"/>
      <c r="O158" s="46"/>
      <c r="P158" s="46"/>
      <c r="Q158" s="46"/>
      <c r="R158" s="47"/>
      <c r="S158" s="45"/>
      <c r="T158" s="46"/>
      <c r="U158" s="46"/>
      <c r="V158" s="46"/>
      <c r="W158" s="46"/>
      <c r="X158" s="46"/>
      <c r="Y158" s="46"/>
      <c r="Z158" s="47"/>
      <c r="AA158" s="45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29"/>
      <c r="AN158" s="44"/>
      <c r="AO158" s="44"/>
      <c r="AP158" s="44"/>
      <c r="AQ158" s="44"/>
      <c r="AR158" s="44"/>
      <c r="AS158" s="48"/>
      <c r="AT158" s="44"/>
      <c r="AU158" s="44"/>
      <c r="AV158" s="49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8"/>
      <c r="BR158" s="44"/>
      <c r="BS158" s="49"/>
      <c r="BT158" s="44"/>
      <c r="BU158" s="44"/>
      <c r="BV158" s="44"/>
      <c r="BW158" s="49"/>
      <c r="BX158" s="44"/>
      <c r="BY158" s="44"/>
      <c r="BZ158" s="44"/>
      <c r="CA158" s="44"/>
      <c r="CB158" s="44"/>
      <c r="CC158" s="44"/>
      <c r="CD158" s="44"/>
      <c r="CE158" s="49"/>
      <c r="CF158" s="44"/>
      <c r="CG158" s="44"/>
      <c r="CH158" s="44"/>
      <c r="CI158" s="44"/>
      <c r="CJ158" s="44"/>
      <c r="CK158" s="49"/>
      <c r="CL158" s="44"/>
      <c r="CM158" s="44"/>
      <c r="CN158" s="44"/>
      <c r="CO158" s="44"/>
      <c r="CP158" s="44"/>
      <c r="CQ158" s="44"/>
      <c r="CR158" s="44"/>
      <c r="CS158" s="33"/>
      <c r="CT158" s="34"/>
    </row>
    <row r="159" spans="1:98" ht="15.5" thickTop="1" thickBot="1">
      <c r="A159" s="346" t="s">
        <v>183</v>
      </c>
      <c r="B159" s="346"/>
      <c r="C159" s="269">
        <f>SUM(C152,E152,H152)</f>
        <v>203</v>
      </c>
      <c r="D159" s="270"/>
      <c r="E159" s="270"/>
      <c r="F159" s="270"/>
      <c r="G159" s="270"/>
      <c r="H159" s="270"/>
      <c r="I159" s="347"/>
      <c r="J159" s="16">
        <f>SUM(C159:I159)</f>
        <v>203</v>
      </c>
      <c r="K159" s="280"/>
      <c r="L159" s="266"/>
      <c r="M159" s="266"/>
      <c r="N159" s="281"/>
      <c r="O159" s="280"/>
      <c r="P159" s="281"/>
      <c r="Q159" s="280"/>
      <c r="R159" s="281"/>
      <c r="S159" s="280"/>
      <c r="T159" s="266"/>
      <c r="U159" s="266"/>
      <c r="V159" s="281"/>
      <c r="W159" s="280"/>
      <c r="X159" s="266"/>
      <c r="Y159" s="266"/>
      <c r="Z159" s="281"/>
      <c r="AA159" s="280"/>
      <c r="AB159" s="266"/>
      <c r="AC159" s="266"/>
      <c r="AD159" s="281"/>
      <c r="AE159" s="280"/>
      <c r="AF159" s="266"/>
      <c r="AG159" s="266"/>
      <c r="AH159" s="281"/>
      <c r="AI159" s="280"/>
      <c r="AJ159" s="266"/>
      <c r="AK159" s="266"/>
      <c r="AL159" s="281"/>
      <c r="AM159" s="53">
        <f>SUM(K159:AL159)</f>
        <v>0</v>
      </c>
      <c r="AN159" s="280"/>
      <c r="AO159" s="266"/>
      <c r="AP159" s="266"/>
      <c r="AQ159" s="266"/>
      <c r="AR159" s="266"/>
      <c r="AS159" s="281"/>
      <c r="AT159" s="280"/>
      <c r="AU159" s="266"/>
      <c r="AV159" s="266"/>
      <c r="AW159" s="281"/>
      <c r="AX159" s="280"/>
      <c r="AY159" s="266"/>
      <c r="AZ159" s="266"/>
      <c r="BA159" s="281"/>
      <c r="BB159" s="280"/>
      <c r="BC159" s="266"/>
      <c r="BD159" s="266"/>
      <c r="BE159" s="281"/>
      <c r="BF159" s="280"/>
      <c r="BG159" s="266"/>
      <c r="BH159" s="266"/>
      <c r="BI159" s="266"/>
      <c r="BJ159" s="266"/>
      <c r="BK159" s="281"/>
      <c r="BL159" s="280"/>
      <c r="BM159" s="266"/>
      <c r="BN159" s="280"/>
      <c r="BO159" s="266"/>
      <c r="BP159" s="280"/>
      <c r="BQ159" s="266"/>
      <c r="BR159" s="53">
        <f>SUM(AN159:BQ159)</f>
        <v>0</v>
      </c>
      <c r="BS159" s="440"/>
      <c r="BT159" s="440"/>
      <c r="BU159" s="440"/>
      <c r="BV159" s="440"/>
      <c r="BW159" s="280"/>
      <c r="BX159" s="281"/>
      <c r="BY159" s="280"/>
      <c r="BZ159" s="281"/>
      <c r="CA159" s="280"/>
      <c r="CB159" s="281"/>
      <c r="CC159" s="280"/>
      <c r="CD159" s="266"/>
      <c r="CE159" s="266"/>
      <c r="CF159" s="266"/>
      <c r="CG159" s="266"/>
      <c r="CH159" s="281"/>
      <c r="CI159" s="280"/>
      <c r="CJ159" s="281"/>
      <c r="CK159" s="280"/>
      <c r="CL159" s="281"/>
      <c r="CM159" s="280"/>
      <c r="CN159" s="281"/>
      <c r="CO159" s="280"/>
      <c r="CP159" s="281"/>
      <c r="CQ159" s="280"/>
      <c r="CR159" s="281"/>
      <c r="CS159" s="274">
        <f>SUM(BS159:CQ159)</f>
        <v>0</v>
      </c>
      <c r="CT159" s="273"/>
    </row>
    <row r="160" spans="1:98" ht="15.5" thickTop="1" thickBot="1">
      <c r="A160" s="346" t="s">
        <v>184</v>
      </c>
      <c r="B160" s="346"/>
      <c r="C160" s="269">
        <f>SUM(D152,F152,I152)</f>
        <v>131</v>
      </c>
      <c r="D160" s="270"/>
      <c r="E160" s="270"/>
      <c r="F160" s="270"/>
      <c r="G160" s="270"/>
      <c r="H160" s="270"/>
      <c r="I160" s="347"/>
      <c r="J160" s="16">
        <f>SUM(C160:I160)</f>
        <v>131</v>
      </c>
      <c r="K160" s="280"/>
      <c r="L160" s="266"/>
      <c r="M160" s="266"/>
      <c r="N160" s="281"/>
      <c r="O160" s="280"/>
      <c r="P160" s="281"/>
      <c r="Q160" s="280"/>
      <c r="R160" s="281"/>
      <c r="S160" s="280"/>
      <c r="T160" s="266"/>
      <c r="U160" s="266"/>
      <c r="V160" s="281"/>
      <c r="W160" s="280"/>
      <c r="X160" s="266"/>
      <c r="Y160" s="266"/>
      <c r="Z160" s="281"/>
      <c r="AA160" s="280"/>
      <c r="AB160" s="266"/>
      <c r="AC160" s="266"/>
      <c r="AD160" s="281"/>
      <c r="AE160" s="280"/>
      <c r="AF160" s="266"/>
      <c r="AG160" s="266"/>
      <c r="AH160" s="281"/>
      <c r="AI160" s="280"/>
      <c r="AJ160" s="266"/>
      <c r="AK160" s="266"/>
      <c r="AL160" s="281"/>
      <c r="AM160" s="53">
        <f>SUM(K160:AL160)</f>
        <v>0</v>
      </c>
      <c r="AN160" s="280"/>
      <c r="AO160" s="266"/>
      <c r="AP160" s="266"/>
      <c r="AQ160" s="266"/>
      <c r="AR160" s="266"/>
      <c r="AS160" s="281"/>
      <c r="AT160" s="280"/>
      <c r="AU160" s="266"/>
      <c r="AV160" s="266"/>
      <c r="AW160" s="281"/>
      <c r="AX160" s="280"/>
      <c r="AY160" s="266"/>
      <c r="AZ160" s="266"/>
      <c r="BA160" s="281"/>
      <c r="BB160" s="280"/>
      <c r="BC160" s="266"/>
      <c r="BD160" s="266"/>
      <c r="BE160" s="281"/>
      <c r="BF160" s="280"/>
      <c r="BG160" s="266"/>
      <c r="BH160" s="266"/>
      <c r="BI160" s="266"/>
      <c r="BJ160" s="266"/>
      <c r="BK160" s="281"/>
      <c r="BL160" s="280"/>
      <c r="BM160" s="281"/>
      <c r="BN160" s="280"/>
      <c r="BO160" s="266"/>
      <c r="BP160" s="280"/>
      <c r="BQ160" s="266"/>
      <c r="BR160" s="53">
        <f>SUM(AN160:BQ160)</f>
        <v>0</v>
      </c>
      <c r="BS160" s="440"/>
      <c r="BT160" s="440"/>
      <c r="BU160" s="440"/>
      <c r="BV160" s="440"/>
      <c r="BW160" s="280"/>
      <c r="BX160" s="281"/>
      <c r="BY160" s="280"/>
      <c r="BZ160" s="281"/>
      <c r="CA160" s="280"/>
      <c r="CB160" s="281"/>
      <c r="CC160" s="280"/>
      <c r="CD160" s="266"/>
      <c r="CE160" s="266"/>
      <c r="CF160" s="266"/>
      <c r="CG160" s="266"/>
      <c r="CH160" s="281"/>
      <c r="CI160" s="280"/>
      <c r="CJ160" s="281"/>
      <c r="CK160" s="280"/>
      <c r="CL160" s="281"/>
      <c r="CM160" s="280"/>
      <c r="CN160" s="281"/>
      <c r="CO160" s="280"/>
      <c r="CP160" s="281"/>
      <c r="CQ160" s="280"/>
      <c r="CR160" s="281"/>
      <c r="CS160" s="274">
        <f>SUM(BS160:CQ160)</f>
        <v>0</v>
      </c>
      <c r="CT160" s="273"/>
    </row>
    <row r="161" spans="1:100" ht="15.5" thickTop="1" thickBot="1">
      <c r="A161" s="346" t="s">
        <v>207</v>
      </c>
      <c r="B161" s="346"/>
      <c r="C161" s="269">
        <v>1</v>
      </c>
      <c r="D161" s="270"/>
      <c r="E161" s="270"/>
      <c r="F161" s="270"/>
      <c r="G161" s="270"/>
      <c r="H161" s="270"/>
      <c r="I161" s="347"/>
      <c r="J161" s="16">
        <f>SUM(C161:I161)</f>
        <v>1</v>
      </c>
      <c r="K161" s="280"/>
      <c r="L161" s="266"/>
      <c r="M161" s="266"/>
      <c r="N161" s="281"/>
      <c r="O161" s="280"/>
      <c r="P161" s="281"/>
      <c r="Q161" s="280"/>
      <c r="R161" s="281"/>
      <c r="S161" s="280"/>
      <c r="T161" s="266"/>
      <c r="U161" s="266"/>
      <c r="V161" s="281"/>
      <c r="W161" s="280"/>
      <c r="X161" s="266"/>
      <c r="Y161" s="266"/>
      <c r="Z161" s="281"/>
      <c r="AA161" s="280"/>
      <c r="AB161" s="266"/>
      <c r="AC161" s="266"/>
      <c r="AD161" s="281"/>
      <c r="AE161" s="280"/>
      <c r="AF161" s="266"/>
      <c r="AG161" s="266"/>
      <c r="AH161" s="281"/>
      <c r="AI161" s="280"/>
      <c r="AJ161" s="266"/>
      <c r="AK161" s="266"/>
      <c r="AL161" s="281"/>
      <c r="AM161" s="53"/>
      <c r="AN161" s="280"/>
      <c r="AO161" s="266"/>
      <c r="AP161" s="266"/>
      <c r="AQ161" s="266"/>
      <c r="AR161" s="266"/>
      <c r="AS161" s="281"/>
      <c r="AT161" s="280"/>
      <c r="AU161" s="266"/>
      <c r="AV161" s="266"/>
      <c r="AW161" s="281"/>
      <c r="AX161" s="280"/>
      <c r="AY161" s="266"/>
      <c r="AZ161" s="266"/>
      <c r="BA161" s="281"/>
      <c r="BB161" s="280"/>
      <c r="BC161" s="266"/>
      <c r="BD161" s="266"/>
      <c r="BE161" s="281"/>
      <c r="BF161" s="280"/>
      <c r="BG161" s="266"/>
      <c r="BH161" s="266"/>
      <c r="BI161" s="266"/>
      <c r="BJ161" s="266"/>
      <c r="BK161" s="281"/>
      <c r="BL161" s="280"/>
      <c r="BM161" s="281"/>
      <c r="BN161" s="280"/>
      <c r="BO161" s="266"/>
      <c r="BP161" s="280"/>
      <c r="BQ161" s="266"/>
      <c r="BR161" s="53"/>
      <c r="BS161" s="440"/>
      <c r="BT161" s="440"/>
      <c r="BU161" s="440"/>
      <c r="BV161" s="440"/>
      <c r="BW161" s="280"/>
      <c r="BX161" s="281"/>
      <c r="BY161" s="280"/>
      <c r="BZ161" s="281"/>
      <c r="CA161" s="280"/>
      <c r="CB161" s="281"/>
      <c r="CC161" s="280"/>
      <c r="CD161" s="266"/>
      <c r="CE161" s="266"/>
      <c r="CF161" s="266"/>
      <c r="CG161" s="266"/>
      <c r="CH161" s="281"/>
      <c r="CI161" s="280"/>
      <c r="CJ161" s="281"/>
      <c r="CK161" s="280"/>
      <c r="CL161" s="281"/>
      <c r="CM161" s="280"/>
      <c r="CN161" s="281"/>
      <c r="CO161" s="280"/>
      <c r="CP161" s="281"/>
      <c r="CQ161" s="280"/>
      <c r="CR161" s="281"/>
      <c r="CS161" s="274">
        <f>SUM(CS159:CS160)</f>
        <v>0</v>
      </c>
      <c r="CT161" s="273"/>
    </row>
    <row r="162" spans="1:100" ht="15.5" thickTop="1" thickBot="1">
      <c r="A162" s="72"/>
      <c r="B162" s="72"/>
      <c r="C162" s="73"/>
      <c r="D162" s="73"/>
      <c r="E162" s="73"/>
      <c r="F162" s="73"/>
      <c r="G162" s="73"/>
      <c r="H162" s="73"/>
      <c r="I162" s="73"/>
      <c r="J162" s="74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5"/>
      <c r="AG162" s="35"/>
      <c r="AH162" s="35"/>
      <c r="AI162" s="35"/>
      <c r="AJ162" s="35"/>
      <c r="AK162" s="35"/>
      <c r="AL162" s="34"/>
      <c r="AM162" s="33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5"/>
      <c r="BL162" s="35"/>
      <c r="BM162" s="35"/>
      <c r="BN162" s="35"/>
      <c r="BO162" s="35"/>
      <c r="BP162" s="35"/>
      <c r="BQ162" s="35"/>
      <c r="BR162" s="33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3"/>
      <c r="CN162" s="35"/>
      <c r="CO162" s="35"/>
      <c r="CP162" s="35"/>
      <c r="CQ162" s="35"/>
      <c r="CR162" s="34"/>
      <c r="CS162" s="35"/>
      <c r="CT162" s="34"/>
    </row>
    <row r="163" spans="1:100" ht="17.25" customHeight="1" thickTop="1" thickBot="1">
      <c r="A163" s="3"/>
      <c r="B163" s="2"/>
      <c r="C163" s="2"/>
      <c r="D163" s="473" t="s">
        <v>208</v>
      </c>
      <c r="E163" s="438"/>
      <c r="F163" s="438"/>
      <c r="G163" s="438"/>
      <c r="H163" s="438"/>
      <c r="I163" s="439"/>
      <c r="J163" s="22">
        <v>0.76829999999999998</v>
      </c>
      <c r="K163" s="25"/>
      <c r="AF163" s="315" t="s">
        <v>208</v>
      </c>
      <c r="AG163" s="315"/>
      <c r="AH163" s="315"/>
      <c r="AI163" s="315"/>
      <c r="AJ163" s="315"/>
      <c r="AK163" s="315"/>
      <c r="AL163" s="436"/>
      <c r="AM163" s="22"/>
      <c r="BK163" s="315" t="s">
        <v>208</v>
      </c>
      <c r="BL163" s="315"/>
      <c r="BM163" s="315"/>
      <c r="BN163" s="315"/>
      <c r="BO163" s="315"/>
      <c r="BP163" s="315"/>
      <c r="BQ163" s="436"/>
      <c r="BR163" s="22"/>
      <c r="CM163" s="437" t="s">
        <v>208</v>
      </c>
      <c r="CN163" s="315"/>
      <c r="CO163" s="315"/>
      <c r="CP163" s="315"/>
      <c r="CQ163" s="315"/>
      <c r="CR163" s="436"/>
      <c r="CS163" s="438"/>
      <c r="CT163" s="439"/>
      <c r="CV163" s="94"/>
    </row>
    <row r="164" spans="1:100" ht="15" thickTop="1">
      <c r="A164" s="3"/>
      <c r="B164" s="2"/>
      <c r="C164" s="2"/>
      <c r="D164" s="2"/>
      <c r="E164" s="2"/>
      <c r="F164" s="2"/>
      <c r="G164" s="2"/>
      <c r="H164" s="2"/>
      <c r="I164" s="2"/>
      <c r="CM164" s="432" t="s">
        <v>209</v>
      </c>
      <c r="CN164" s="433"/>
      <c r="CO164" s="433"/>
      <c r="CP164" s="433"/>
      <c r="CQ164" s="433"/>
      <c r="CR164" s="433"/>
      <c r="CS164" s="433"/>
      <c r="CT164" s="434"/>
    </row>
    <row r="165" spans="1:100" ht="15" thickBot="1">
      <c r="A165" s="3"/>
      <c r="B165" s="2"/>
      <c r="C165" s="2"/>
      <c r="D165" s="2"/>
      <c r="E165" s="2"/>
      <c r="F165" s="2"/>
      <c r="G165" s="2"/>
      <c r="H165" s="2"/>
      <c r="I165" s="2"/>
      <c r="CM165" s="435"/>
      <c r="CN165" s="364"/>
      <c r="CO165" s="364"/>
      <c r="CP165" s="364"/>
      <c r="CQ165" s="364"/>
      <c r="CR165" s="364"/>
      <c r="CS165" s="364"/>
      <c r="CT165" s="365"/>
    </row>
  </sheetData>
  <mergeCells count="493">
    <mergeCell ref="A1:B1"/>
    <mergeCell ref="D163:I163"/>
    <mergeCell ref="BY161:BZ161"/>
    <mergeCell ref="CA161:CB161"/>
    <mergeCell ref="CC161:CH161"/>
    <mergeCell ref="CI161:CJ161"/>
    <mergeCell ref="CK161:CL161"/>
    <mergeCell ref="CM161:CN161"/>
    <mergeCell ref="CO161:CP161"/>
    <mergeCell ref="K161:N161"/>
    <mergeCell ref="O161:P161"/>
    <mergeCell ref="Q161:R161"/>
    <mergeCell ref="S161:V161"/>
    <mergeCell ref="W161:Z161"/>
    <mergeCell ref="AA161:AD161"/>
    <mergeCell ref="AE161:AH161"/>
    <mergeCell ref="AI161:AL161"/>
    <mergeCell ref="AN161:AS161"/>
    <mergeCell ref="E4:G4"/>
    <mergeCell ref="E154:G154"/>
    <mergeCell ref="E155:G155"/>
    <mergeCell ref="E156:G156"/>
    <mergeCell ref="E157:G157"/>
    <mergeCell ref="C159:I159"/>
    <mergeCell ref="CQ161:CR161"/>
    <mergeCell ref="AT161:AW161"/>
    <mergeCell ref="AX161:BA161"/>
    <mergeCell ref="BB161:BE161"/>
    <mergeCell ref="BF161:BK161"/>
    <mergeCell ref="BL161:BM161"/>
    <mergeCell ref="BN161:BO161"/>
    <mergeCell ref="BP161:BQ161"/>
    <mergeCell ref="BS161:BV161"/>
    <mergeCell ref="BW161:BX161"/>
    <mergeCell ref="C160:I160"/>
    <mergeCell ref="AE4:AF4"/>
    <mergeCell ref="AG4:AH4"/>
    <mergeCell ref="AI4:A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K155:L155"/>
    <mergeCell ref="M155:N155"/>
    <mergeCell ref="AC154:AD154"/>
    <mergeCell ref="AE154:AF154"/>
    <mergeCell ref="AG154:AH154"/>
    <mergeCell ref="AI154:AJ154"/>
    <mergeCell ref="O155:P155"/>
    <mergeCell ref="Q156:R156"/>
    <mergeCell ref="S156:T156"/>
    <mergeCell ref="U156:V156"/>
    <mergeCell ref="W156:X156"/>
    <mergeCell ref="A161:B161"/>
    <mergeCell ref="C161:I161"/>
    <mergeCell ref="A155:B155"/>
    <mergeCell ref="C155:D155"/>
    <mergeCell ref="H155:I155"/>
    <mergeCell ref="C3:I3"/>
    <mergeCell ref="CS1:CT5"/>
    <mergeCell ref="C2:J2"/>
    <mergeCell ref="K2:AM2"/>
    <mergeCell ref="AN2:BR2"/>
    <mergeCell ref="BS2:CR2"/>
    <mergeCell ref="J3:J5"/>
    <mergeCell ref="K3:R3"/>
    <mergeCell ref="CM3:CR3"/>
    <mergeCell ref="C4:D4"/>
    <mergeCell ref="H4:I4"/>
    <mergeCell ref="S3:Z3"/>
    <mergeCell ref="AA3:AL3"/>
    <mergeCell ref="AM3:AM5"/>
    <mergeCell ref="AN3:AS3"/>
    <mergeCell ref="AT3:BE3"/>
    <mergeCell ref="BF3:BQ3"/>
    <mergeCell ref="AC4:AD4"/>
    <mergeCell ref="BR3:BR5"/>
    <mergeCell ref="BS3:CB3"/>
    <mergeCell ref="CC3:CL3"/>
    <mergeCell ref="AK4:AL4"/>
    <mergeCell ref="AN4:AO4"/>
    <mergeCell ref="AP4:AQ4"/>
    <mergeCell ref="AR4:AS4"/>
    <mergeCell ref="AT4:AU4"/>
    <mergeCell ref="AV4:AW4"/>
    <mergeCell ref="BJ4:BK4"/>
    <mergeCell ref="BL4:BM4"/>
    <mergeCell ref="BN4:BO4"/>
    <mergeCell ref="BP4:BQ4"/>
    <mergeCell ref="BS4:BT4"/>
    <mergeCell ref="BU4:BV4"/>
    <mergeCell ref="AX4:AY4"/>
    <mergeCell ref="AZ4:BA4"/>
    <mergeCell ref="BB4:BC4"/>
    <mergeCell ref="BD4:BE4"/>
    <mergeCell ref="BF4:BG4"/>
    <mergeCell ref="BH4:BI4"/>
    <mergeCell ref="CI4:CJ4"/>
    <mergeCell ref="CK4:CL4"/>
    <mergeCell ref="CM4:CN4"/>
    <mergeCell ref="CO4:CP4"/>
    <mergeCell ref="CQ4:CR4"/>
    <mergeCell ref="CS6:CT6"/>
    <mergeCell ref="BW4:BX4"/>
    <mergeCell ref="BY4:BZ4"/>
    <mergeCell ref="CA4:CB4"/>
    <mergeCell ref="CC4:CD4"/>
    <mergeCell ref="CE4:CF4"/>
    <mergeCell ref="CG4:CH4"/>
    <mergeCell ref="CS13:CT13"/>
    <mergeCell ref="CS14:CT14"/>
    <mergeCell ref="CS15:CT15"/>
    <mergeCell ref="CS16:CT16"/>
    <mergeCell ref="CS17:CT17"/>
    <mergeCell ref="CS18:CT18"/>
    <mergeCell ref="CS7:CT7"/>
    <mergeCell ref="CS8:CT8"/>
    <mergeCell ref="CS9:CT9"/>
    <mergeCell ref="CS10:CT10"/>
    <mergeCell ref="CS11:CT11"/>
    <mergeCell ref="CS12:CT12"/>
    <mergeCell ref="CS25:CT25"/>
    <mergeCell ref="CS26:CT26"/>
    <mergeCell ref="CS27:CT27"/>
    <mergeCell ref="CS28:CT28"/>
    <mergeCell ref="CS29:CT29"/>
    <mergeCell ref="CS30:CT30"/>
    <mergeCell ref="CS19:CT19"/>
    <mergeCell ref="CS20:CT20"/>
    <mergeCell ref="CS21:CT21"/>
    <mergeCell ref="CS22:CT22"/>
    <mergeCell ref="CS23:CT23"/>
    <mergeCell ref="CS24:CT24"/>
    <mergeCell ref="CS37:CT37"/>
    <mergeCell ref="CS38:CT38"/>
    <mergeCell ref="CS39:CT39"/>
    <mergeCell ref="CS40:CT40"/>
    <mergeCell ref="CS41:CT41"/>
    <mergeCell ref="CS42:CT42"/>
    <mergeCell ref="CS31:CT31"/>
    <mergeCell ref="CS32:CT32"/>
    <mergeCell ref="CS33:CT33"/>
    <mergeCell ref="CS34:CT34"/>
    <mergeCell ref="CS35:CT35"/>
    <mergeCell ref="CS36:CT36"/>
    <mergeCell ref="CS49:CT49"/>
    <mergeCell ref="CS50:CT50"/>
    <mergeCell ref="CS51:CT51"/>
    <mergeCell ref="CS52:CT52"/>
    <mergeCell ref="CS53:CT53"/>
    <mergeCell ref="CS54:CT54"/>
    <mergeCell ref="CS43:CT43"/>
    <mergeCell ref="CS44:CT44"/>
    <mergeCell ref="CS45:CT45"/>
    <mergeCell ref="CS46:CT46"/>
    <mergeCell ref="CS47:CT47"/>
    <mergeCell ref="CS48:CT48"/>
    <mergeCell ref="CS61:CT61"/>
    <mergeCell ref="CS62:CT62"/>
    <mergeCell ref="CS63:CT63"/>
    <mergeCell ref="CS64:CT64"/>
    <mergeCell ref="CS65:CT65"/>
    <mergeCell ref="CS66:CT66"/>
    <mergeCell ref="CS55:CT55"/>
    <mergeCell ref="CS56:CT56"/>
    <mergeCell ref="CS57:CT57"/>
    <mergeCell ref="CS58:CT58"/>
    <mergeCell ref="CS59:CT59"/>
    <mergeCell ref="CS60:CT60"/>
    <mergeCell ref="CS73:CT73"/>
    <mergeCell ref="CS74:CT74"/>
    <mergeCell ref="CS75:CT75"/>
    <mergeCell ref="CS76:CT76"/>
    <mergeCell ref="CS77:CT77"/>
    <mergeCell ref="CS78:CT78"/>
    <mergeCell ref="CS67:CT67"/>
    <mergeCell ref="CS68:CT68"/>
    <mergeCell ref="CS69:CT69"/>
    <mergeCell ref="CS70:CT70"/>
    <mergeCell ref="CS71:CT71"/>
    <mergeCell ref="CS72:CT72"/>
    <mergeCell ref="CS85:CT85"/>
    <mergeCell ref="CS86:CT86"/>
    <mergeCell ref="CS87:CT87"/>
    <mergeCell ref="CS88:CT88"/>
    <mergeCell ref="CS89:CT89"/>
    <mergeCell ref="CS90:CT90"/>
    <mergeCell ref="CS79:CT79"/>
    <mergeCell ref="CS80:CT80"/>
    <mergeCell ref="CS81:CT81"/>
    <mergeCell ref="CS82:CT82"/>
    <mergeCell ref="CS83:CT83"/>
    <mergeCell ref="CS84:CT84"/>
    <mergeCell ref="CS97:CT97"/>
    <mergeCell ref="CS98:CT98"/>
    <mergeCell ref="CS99:CT99"/>
    <mergeCell ref="CS100:CT100"/>
    <mergeCell ref="CS101:CT101"/>
    <mergeCell ref="CS102:CT102"/>
    <mergeCell ref="CS91:CT91"/>
    <mergeCell ref="CS92:CT92"/>
    <mergeCell ref="CS93:CT93"/>
    <mergeCell ref="CS94:CT94"/>
    <mergeCell ref="CS95:CT95"/>
    <mergeCell ref="CS96:CT96"/>
    <mergeCell ref="CS109:CT109"/>
    <mergeCell ref="CS110:CT110"/>
    <mergeCell ref="CS111:CT111"/>
    <mergeCell ref="CS112:CT112"/>
    <mergeCell ref="CS113:CT113"/>
    <mergeCell ref="CS114:CT114"/>
    <mergeCell ref="CS103:CT103"/>
    <mergeCell ref="CS104:CT104"/>
    <mergeCell ref="CS105:CT105"/>
    <mergeCell ref="CS106:CT106"/>
    <mergeCell ref="CS107:CT107"/>
    <mergeCell ref="CS108:CT108"/>
    <mergeCell ref="CS121:CT121"/>
    <mergeCell ref="CS122:CT122"/>
    <mergeCell ref="CS123:CT123"/>
    <mergeCell ref="CS124:CT124"/>
    <mergeCell ref="CS125:CT125"/>
    <mergeCell ref="CS126:CT126"/>
    <mergeCell ref="CS115:CT115"/>
    <mergeCell ref="CS116:CT116"/>
    <mergeCell ref="CS117:CT117"/>
    <mergeCell ref="CS118:CT118"/>
    <mergeCell ref="CS119:CT119"/>
    <mergeCell ref="CS120:CT120"/>
    <mergeCell ref="CS133:CT133"/>
    <mergeCell ref="CS134:CT134"/>
    <mergeCell ref="CS135:CT135"/>
    <mergeCell ref="CS136:CT136"/>
    <mergeCell ref="CS137:CT137"/>
    <mergeCell ref="CS138:CT138"/>
    <mergeCell ref="CS127:CT127"/>
    <mergeCell ref="CS128:CT128"/>
    <mergeCell ref="CS129:CT129"/>
    <mergeCell ref="CS130:CT130"/>
    <mergeCell ref="CS131:CT131"/>
    <mergeCell ref="CS132:CT132"/>
    <mergeCell ref="CS145:CT145"/>
    <mergeCell ref="CS146:CT146"/>
    <mergeCell ref="CS147:CT147"/>
    <mergeCell ref="CS148:CT148"/>
    <mergeCell ref="CS149:CT149"/>
    <mergeCell ref="CS150:CT150"/>
    <mergeCell ref="CS139:CT139"/>
    <mergeCell ref="CS140:CT140"/>
    <mergeCell ref="CS141:CT141"/>
    <mergeCell ref="CS142:CT142"/>
    <mergeCell ref="CS143:CT143"/>
    <mergeCell ref="CS144:CT144"/>
    <mergeCell ref="CS151:CT151"/>
    <mergeCell ref="A152:B152"/>
    <mergeCell ref="CS152:CT152"/>
    <mergeCell ref="A154:B154"/>
    <mergeCell ref="C154:D154"/>
    <mergeCell ref="H154:I154"/>
    <mergeCell ref="U154:V154"/>
    <mergeCell ref="W154:X154"/>
    <mergeCell ref="Y154:Z154"/>
    <mergeCell ref="AA154:AB154"/>
    <mergeCell ref="K154:L154"/>
    <mergeCell ref="M154:N154"/>
    <mergeCell ref="O154:P154"/>
    <mergeCell ref="CS154:CT154"/>
    <mergeCell ref="CG154:CH154"/>
    <mergeCell ref="CI154:CJ154"/>
    <mergeCell ref="CK154:CL154"/>
    <mergeCell ref="CA154:CB154"/>
    <mergeCell ref="CC154:CD154"/>
    <mergeCell ref="CE154:CF154"/>
    <mergeCell ref="BN154:BO154"/>
    <mergeCell ref="BP154:BQ154"/>
    <mergeCell ref="BS154:BT154"/>
    <mergeCell ref="BU154:BV154"/>
    <mergeCell ref="AK154:AL154"/>
    <mergeCell ref="AN154:AO154"/>
    <mergeCell ref="Q154:R154"/>
    <mergeCell ref="S154:T154"/>
    <mergeCell ref="AA155:AB155"/>
    <mergeCell ref="AC155:AD155"/>
    <mergeCell ref="AE155:AF155"/>
    <mergeCell ref="AG155:AH155"/>
    <mergeCell ref="AI155:AJ155"/>
    <mergeCell ref="AK155:AL155"/>
    <mergeCell ref="Q155:R155"/>
    <mergeCell ref="S155:T155"/>
    <mergeCell ref="U155:V155"/>
    <mergeCell ref="W155:X155"/>
    <mergeCell ref="Y155:Z155"/>
    <mergeCell ref="CM154:CN154"/>
    <mergeCell ref="CO154:CP154"/>
    <mergeCell ref="CQ154:CR154"/>
    <mergeCell ref="BL154:BM154"/>
    <mergeCell ref="AP154:AQ154"/>
    <mergeCell ref="AR154:AS154"/>
    <mergeCell ref="AT154:AU154"/>
    <mergeCell ref="AV154:AW154"/>
    <mergeCell ref="AX154:AY154"/>
    <mergeCell ref="AZ154:BA154"/>
    <mergeCell ref="BW154:BX154"/>
    <mergeCell ref="BY154:BZ154"/>
    <mergeCell ref="BB154:BC154"/>
    <mergeCell ref="BD154:BE154"/>
    <mergeCell ref="BF154:BG154"/>
    <mergeCell ref="BH154:BI154"/>
    <mergeCell ref="BJ154:BK154"/>
    <mergeCell ref="BD155:BE155"/>
    <mergeCell ref="BF155:BG155"/>
    <mergeCell ref="BH155:BI155"/>
    <mergeCell ref="BJ155:BK155"/>
    <mergeCell ref="AN155:AO155"/>
    <mergeCell ref="AP155:AQ155"/>
    <mergeCell ref="AR155:AS155"/>
    <mergeCell ref="AT155:AU155"/>
    <mergeCell ref="AV155:AW155"/>
    <mergeCell ref="AX155:AY155"/>
    <mergeCell ref="CK155:CL155"/>
    <mergeCell ref="CM155:CN155"/>
    <mergeCell ref="CO155:CP155"/>
    <mergeCell ref="CQ155:CR155"/>
    <mergeCell ref="CS155:CT155"/>
    <mergeCell ref="A156:B156"/>
    <mergeCell ref="C156:D156"/>
    <mergeCell ref="H156:I156"/>
    <mergeCell ref="BY155:BZ155"/>
    <mergeCell ref="CA155:CB155"/>
    <mergeCell ref="CC155:CD155"/>
    <mergeCell ref="CE155:CF155"/>
    <mergeCell ref="CG155:CH155"/>
    <mergeCell ref="CI155:CJ155"/>
    <mergeCell ref="BL155:BM155"/>
    <mergeCell ref="BN155:BO155"/>
    <mergeCell ref="BP155:BQ155"/>
    <mergeCell ref="BS155:BT155"/>
    <mergeCell ref="BU155:BV155"/>
    <mergeCell ref="BW155:BX155"/>
    <mergeCell ref="AZ155:BA155"/>
    <mergeCell ref="BB155:BC155"/>
    <mergeCell ref="M156:N156"/>
    <mergeCell ref="O156:P156"/>
    <mergeCell ref="K156:L156"/>
    <mergeCell ref="AK156:AL156"/>
    <mergeCell ref="AN156:AO156"/>
    <mergeCell ref="AP156:AQ156"/>
    <mergeCell ref="AR156:AS156"/>
    <mergeCell ref="AT156:AU156"/>
    <mergeCell ref="AV156:AW156"/>
    <mergeCell ref="Y156:Z156"/>
    <mergeCell ref="AA156:AB156"/>
    <mergeCell ref="AC156:AD156"/>
    <mergeCell ref="AE156:AF156"/>
    <mergeCell ref="AG156:AH156"/>
    <mergeCell ref="AI156:AJ156"/>
    <mergeCell ref="BJ156:BK156"/>
    <mergeCell ref="BL156:BM156"/>
    <mergeCell ref="BN156:BO156"/>
    <mergeCell ref="BP156:BQ156"/>
    <mergeCell ref="BS156:BT156"/>
    <mergeCell ref="BU156:BV156"/>
    <mergeCell ref="AX156:AY156"/>
    <mergeCell ref="AZ156:BA156"/>
    <mergeCell ref="BB156:BC156"/>
    <mergeCell ref="BD156:BE156"/>
    <mergeCell ref="BF156:BG156"/>
    <mergeCell ref="BH156:BI156"/>
    <mergeCell ref="CI156:CJ156"/>
    <mergeCell ref="CK156:CL156"/>
    <mergeCell ref="CM156:CN156"/>
    <mergeCell ref="CO156:CP156"/>
    <mergeCell ref="CQ156:CR156"/>
    <mergeCell ref="CS156:CT156"/>
    <mergeCell ref="BW156:BX156"/>
    <mergeCell ref="BY156:BZ156"/>
    <mergeCell ref="CA156:CB156"/>
    <mergeCell ref="CC156:CD156"/>
    <mergeCell ref="CE156:CF156"/>
    <mergeCell ref="CG156:CH156"/>
    <mergeCell ref="K157:L157"/>
    <mergeCell ref="M157:N157"/>
    <mergeCell ref="A157:B157"/>
    <mergeCell ref="C157:D157"/>
    <mergeCell ref="H157:I157"/>
    <mergeCell ref="AA157:AB157"/>
    <mergeCell ref="AC157:AD157"/>
    <mergeCell ref="AE157:AF157"/>
    <mergeCell ref="AG157:AH157"/>
    <mergeCell ref="AI157:AJ157"/>
    <mergeCell ref="AK157:AL157"/>
    <mergeCell ref="O157:P157"/>
    <mergeCell ref="Q157:R157"/>
    <mergeCell ref="S157:T157"/>
    <mergeCell ref="U157:V157"/>
    <mergeCell ref="W157:X157"/>
    <mergeCell ref="Y157:Z157"/>
    <mergeCell ref="BD157:BE157"/>
    <mergeCell ref="BF157:BG157"/>
    <mergeCell ref="BH157:BI157"/>
    <mergeCell ref="BJ157:BK157"/>
    <mergeCell ref="AN157:AO157"/>
    <mergeCell ref="AP157:AQ157"/>
    <mergeCell ref="AR157:AS157"/>
    <mergeCell ref="AT157:AU157"/>
    <mergeCell ref="AV157:AW157"/>
    <mergeCell ref="AX157:AY157"/>
    <mergeCell ref="CK157:CL157"/>
    <mergeCell ref="CM157:CN157"/>
    <mergeCell ref="CO157:CP157"/>
    <mergeCell ref="CQ157:CR157"/>
    <mergeCell ref="CS157:CT157"/>
    <mergeCell ref="A159:B159"/>
    <mergeCell ref="K159:N159"/>
    <mergeCell ref="O159:P159"/>
    <mergeCell ref="BY157:BZ157"/>
    <mergeCell ref="CA157:CB157"/>
    <mergeCell ref="CC157:CD157"/>
    <mergeCell ref="CE157:CF157"/>
    <mergeCell ref="CG157:CH157"/>
    <mergeCell ref="CI157:CJ157"/>
    <mergeCell ref="BL157:BM157"/>
    <mergeCell ref="BN157:BO157"/>
    <mergeCell ref="BP157:BQ157"/>
    <mergeCell ref="BS157:BT157"/>
    <mergeCell ref="BU157:BV157"/>
    <mergeCell ref="BW157:BX157"/>
    <mergeCell ref="AZ157:BA157"/>
    <mergeCell ref="BB157:BC157"/>
    <mergeCell ref="BY159:BZ159"/>
    <mergeCell ref="CA159:CB159"/>
    <mergeCell ref="BB159:BE159"/>
    <mergeCell ref="BF159:BK159"/>
    <mergeCell ref="BL159:BM159"/>
    <mergeCell ref="Q159:R159"/>
    <mergeCell ref="S159:V159"/>
    <mergeCell ref="W159:Z159"/>
    <mergeCell ref="AA159:AD159"/>
    <mergeCell ref="AE159:AH159"/>
    <mergeCell ref="AI159:AL159"/>
    <mergeCell ref="AT160:AW160"/>
    <mergeCell ref="AX160:BA160"/>
    <mergeCell ref="BB160:BE160"/>
    <mergeCell ref="CS159:CT159"/>
    <mergeCell ref="A160:B160"/>
    <mergeCell ref="K160:N160"/>
    <mergeCell ref="O160:P160"/>
    <mergeCell ref="Q160:R160"/>
    <mergeCell ref="S160:V160"/>
    <mergeCell ref="W160:Z160"/>
    <mergeCell ref="AA160:AD160"/>
    <mergeCell ref="CC159:CH159"/>
    <mergeCell ref="CI159:CJ159"/>
    <mergeCell ref="CK159:CL159"/>
    <mergeCell ref="CM159:CN159"/>
    <mergeCell ref="CO159:CP159"/>
    <mergeCell ref="CQ159:CR159"/>
    <mergeCell ref="BN159:BO159"/>
    <mergeCell ref="BP159:BQ159"/>
    <mergeCell ref="BS159:BV159"/>
    <mergeCell ref="BW159:BX159"/>
    <mergeCell ref="AN159:AS159"/>
    <mergeCell ref="AT159:AW159"/>
    <mergeCell ref="AX159:BA159"/>
    <mergeCell ref="CM164:CT165"/>
    <mergeCell ref="CO160:CP160"/>
    <mergeCell ref="CQ160:CR160"/>
    <mergeCell ref="CS160:CT160"/>
    <mergeCell ref="CS161:CT161"/>
    <mergeCell ref="AF163:AL163"/>
    <mergeCell ref="BK163:BQ163"/>
    <mergeCell ref="CM163:CR163"/>
    <mergeCell ref="CS163:CT163"/>
    <mergeCell ref="BY160:BZ160"/>
    <mergeCell ref="CA160:CB160"/>
    <mergeCell ref="CC160:CH160"/>
    <mergeCell ref="CI160:CJ160"/>
    <mergeCell ref="CK160:CL160"/>
    <mergeCell ref="CM160:CN160"/>
    <mergeCell ref="BF160:BK160"/>
    <mergeCell ref="BL160:BM160"/>
    <mergeCell ref="BN160:BO160"/>
    <mergeCell ref="BP160:BQ160"/>
    <mergeCell ref="BS160:BV160"/>
    <mergeCell ref="BW160:BX160"/>
    <mergeCell ref="AE160:AH160"/>
    <mergeCell ref="AI160:AL160"/>
    <mergeCell ref="AN160:AS1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7F7C-042D-5146-AAFA-3879AF0F1872}">
  <dimension ref="A1:AF37"/>
  <sheetViews>
    <sheetView zoomScaleNormal="70" workbookViewId="0">
      <selection activeCell="A2" sqref="A2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3" width="6.1796875" style="2" hidden="1" customWidth="1"/>
    <col min="4" max="4" width="6" style="2" hidden="1" customWidth="1"/>
    <col min="5" max="5" width="7.453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453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2.453125" style="3" hidden="1" customWidth="1"/>
    <col min="29" max="30" width="11.453125" customWidth="1"/>
    <col min="31" max="31" width="5.1796875" customWidth="1"/>
    <col min="32" max="32" width="6.6328125" customWidth="1"/>
  </cols>
  <sheetData>
    <row r="1" spans="1:32" ht="24.75" customHeight="1" thickTop="1" thickBot="1">
      <c r="A1" s="304" t="s">
        <v>255</v>
      </c>
      <c r="B1" s="304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219"/>
      <c r="W1" s="219"/>
      <c r="X1" s="219"/>
      <c r="Y1" s="219"/>
      <c r="Z1" s="219"/>
      <c r="AA1" s="219"/>
      <c r="AB1" s="219"/>
      <c r="AC1" s="127"/>
      <c r="AD1" s="127"/>
      <c r="AE1" s="297" t="s">
        <v>159</v>
      </c>
      <c r="AF1" s="298"/>
    </row>
    <row r="2" spans="1:32" ht="18.75" customHeight="1" thickTop="1" thickBot="1">
      <c r="A2" s="10"/>
      <c r="B2" s="10"/>
      <c r="C2" s="264" t="s">
        <v>160</v>
      </c>
      <c r="D2" s="264"/>
      <c r="E2" s="264"/>
      <c r="F2" s="264"/>
      <c r="G2" s="264"/>
      <c r="H2" s="264"/>
      <c r="I2" s="265"/>
      <c r="J2" s="307" t="s">
        <v>161</v>
      </c>
      <c r="K2" s="308"/>
      <c r="L2" s="308"/>
      <c r="M2" s="309"/>
      <c r="N2" s="309"/>
      <c r="O2" s="309"/>
      <c r="P2" s="309"/>
      <c r="Q2" s="308"/>
      <c r="R2" s="308"/>
      <c r="S2" s="308"/>
      <c r="T2" s="308"/>
      <c r="U2" s="310"/>
      <c r="V2" s="311"/>
      <c r="W2" s="311"/>
      <c r="X2" s="311"/>
      <c r="Y2" s="311"/>
      <c r="Z2" s="311"/>
      <c r="AA2" s="311"/>
      <c r="AB2" s="311"/>
      <c r="AC2" s="308" t="s">
        <v>252</v>
      </c>
      <c r="AD2" s="308"/>
      <c r="AE2" s="299"/>
      <c r="AF2" s="300"/>
    </row>
    <row r="3" spans="1:32" ht="18" customHeight="1" thickTop="1" thickBot="1">
      <c r="A3" s="10"/>
      <c r="B3" s="28" t="s">
        <v>162</v>
      </c>
      <c r="C3" s="330" t="s">
        <v>163</v>
      </c>
      <c r="D3" s="331"/>
      <c r="E3" s="332"/>
      <c r="F3" s="330" t="s">
        <v>164</v>
      </c>
      <c r="G3" s="331"/>
      <c r="H3" s="332"/>
      <c r="I3" s="312" t="s">
        <v>165</v>
      </c>
      <c r="J3" s="316" t="s">
        <v>166</v>
      </c>
      <c r="K3" s="296"/>
      <c r="L3" s="296"/>
      <c r="M3" s="338" t="s">
        <v>167</v>
      </c>
      <c r="N3" s="339"/>
      <c r="O3" s="339"/>
      <c r="P3" s="340"/>
      <c r="Q3" s="296" t="s">
        <v>168</v>
      </c>
      <c r="R3" s="296"/>
      <c r="S3" s="296"/>
      <c r="T3" s="296"/>
      <c r="U3" s="301" t="s">
        <v>159</v>
      </c>
      <c r="V3" s="317" t="s">
        <v>169</v>
      </c>
      <c r="W3" s="317"/>
      <c r="X3" s="317"/>
      <c r="Y3" s="317"/>
      <c r="Z3" s="317"/>
      <c r="AA3" s="317"/>
      <c r="AB3" s="298" t="s">
        <v>159</v>
      </c>
      <c r="AC3" s="315"/>
      <c r="AD3" s="315"/>
      <c r="AE3" s="301"/>
      <c r="AF3" s="300"/>
    </row>
    <row r="4" spans="1:32" ht="15.5" thickTop="1" thickBot="1">
      <c r="A4" s="12"/>
      <c r="B4" s="11" t="s">
        <v>170</v>
      </c>
      <c r="C4" s="333">
        <v>44572</v>
      </c>
      <c r="D4" s="333"/>
      <c r="E4" s="334"/>
      <c r="F4" s="323">
        <v>44635</v>
      </c>
      <c r="G4" s="322"/>
      <c r="H4" s="321"/>
      <c r="I4" s="313"/>
      <c r="J4" s="323">
        <v>44670</v>
      </c>
      <c r="K4" s="322"/>
      <c r="L4" s="322"/>
      <c r="M4" s="320">
        <v>44691</v>
      </c>
      <c r="N4" s="321"/>
      <c r="O4" s="318">
        <v>44707</v>
      </c>
      <c r="P4" s="319"/>
      <c r="Q4" s="322">
        <v>44719</v>
      </c>
      <c r="R4" s="321"/>
      <c r="S4" s="323">
        <v>44735</v>
      </c>
      <c r="T4" s="321"/>
      <c r="U4" s="300"/>
      <c r="V4" s="335">
        <v>44777</v>
      </c>
      <c r="W4" s="336"/>
      <c r="X4" s="337">
        <v>44798</v>
      </c>
      <c r="Y4" s="336"/>
      <c r="Z4" s="337">
        <v>44817</v>
      </c>
      <c r="AA4" s="336"/>
      <c r="AB4" s="300"/>
      <c r="AC4" s="294">
        <v>45940</v>
      </c>
      <c r="AD4" s="295"/>
      <c r="AE4" s="301"/>
      <c r="AF4" s="300"/>
    </row>
    <row r="5" spans="1:32" ht="33" customHeight="1" thickTop="1" thickBot="1">
      <c r="A5" s="19"/>
      <c r="B5" s="20" t="s">
        <v>171</v>
      </c>
      <c r="C5" s="21" t="s">
        <v>172</v>
      </c>
      <c r="D5" s="21" t="s">
        <v>173</v>
      </c>
      <c r="E5" s="126" t="s">
        <v>174</v>
      </c>
      <c r="F5" s="21" t="s">
        <v>172</v>
      </c>
      <c r="G5" s="21" t="s">
        <v>173</v>
      </c>
      <c r="H5" s="21" t="s">
        <v>175</v>
      </c>
      <c r="I5" s="314"/>
      <c r="J5" s="21" t="s">
        <v>172</v>
      </c>
      <c r="K5" s="21" t="s">
        <v>173</v>
      </c>
      <c r="L5" s="170" t="s">
        <v>174</v>
      </c>
      <c r="M5" s="159" t="s">
        <v>172</v>
      </c>
      <c r="N5" s="21" t="s">
        <v>173</v>
      </c>
      <c r="O5" s="21" t="s">
        <v>172</v>
      </c>
      <c r="P5" s="160" t="s">
        <v>173</v>
      </c>
      <c r="Q5" s="96" t="s">
        <v>172</v>
      </c>
      <c r="R5" s="21" t="s">
        <v>173</v>
      </c>
      <c r="S5" s="21" t="s">
        <v>172</v>
      </c>
      <c r="T5" s="21" t="s">
        <v>173</v>
      </c>
      <c r="U5" s="303"/>
      <c r="V5" s="96" t="s">
        <v>172</v>
      </c>
      <c r="W5" s="21" t="s">
        <v>173</v>
      </c>
      <c r="X5" s="21" t="s">
        <v>172</v>
      </c>
      <c r="Y5" s="21" t="s">
        <v>173</v>
      </c>
      <c r="Z5" s="21" t="s">
        <v>172</v>
      </c>
      <c r="AA5" s="21" t="s">
        <v>173</v>
      </c>
      <c r="AB5" s="303"/>
      <c r="AC5" s="96" t="s">
        <v>172</v>
      </c>
      <c r="AD5" s="21" t="s">
        <v>173</v>
      </c>
      <c r="AE5" s="302"/>
      <c r="AF5" s="303"/>
    </row>
    <row r="6" spans="1:32" ht="15.5" thickTop="1" thickBot="1">
      <c r="A6" s="223">
        <v>1</v>
      </c>
      <c r="B6" s="210" t="s">
        <v>210</v>
      </c>
      <c r="C6" s="103"/>
      <c r="D6" s="9"/>
      <c r="E6" s="9"/>
      <c r="F6" s="9"/>
      <c r="G6" s="9"/>
      <c r="H6" s="9"/>
      <c r="I6" s="13"/>
      <c r="J6" s="9"/>
      <c r="K6" s="9"/>
      <c r="L6" s="171"/>
      <c r="M6" s="161"/>
      <c r="N6" s="9"/>
      <c r="O6" s="9"/>
      <c r="P6" s="162"/>
      <c r="Q6" s="103"/>
      <c r="R6" s="9"/>
      <c r="S6" s="9"/>
      <c r="T6" s="9"/>
      <c r="U6" s="108"/>
      <c r="AB6" s="99"/>
      <c r="AC6" s="26">
        <v>1</v>
      </c>
      <c r="AD6" s="26">
        <v>1</v>
      </c>
      <c r="AE6" s="289">
        <f t="shared" ref="AE6:AE24" si="0">SUM(AC6:AD6)</f>
        <v>2</v>
      </c>
      <c r="AF6" s="290"/>
    </row>
    <row r="7" spans="1:32" ht="25.5" customHeight="1" thickTop="1" thickBot="1">
      <c r="A7" s="223">
        <v>2</v>
      </c>
      <c r="B7" s="210" t="s">
        <v>213</v>
      </c>
      <c r="C7" s="103"/>
      <c r="D7" s="9"/>
      <c r="E7" s="9"/>
      <c r="F7" s="9"/>
      <c r="G7" s="9"/>
      <c r="H7" s="9"/>
      <c r="I7" s="13"/>
      <c r="J7" s="9"/>
      <c r="K7" s="9"/>
      <c r="L7" s="171"/>
      <c r="M7" s="161"/>
      <c r="N7" s="9"/>
      <c r="O7" s="9"/>
      <c r="P7" s="162"/>
      <c r="Q7" s="103"/>
      <c r="R7" s="9"/>
      <c r="S7" s="9"/>
      <c r="T7" s="9"/>
      <c r="U7" s="108"/>
      <c r="AB7" s="99"/>
      <c r="AC7" s="26"/>
      <c r="AD7" s="26">
        <v>1</v>
      </c>
      <c r="AE7" s="289">
        <f t="shared" si="0"/>
        <v>1</v>
      </c>
      <c r="AF7" s="290"/>
    </row>
    <row r="8" spans="1:32" ht="25.5" customHeight="1" thickTop="1" thickBot="1">
      <c r="A8" s="223">
        <v>3</v>
      </c>
      <c r="B8" s="210" t="s">
        <v>216</v>
      </c>
      <c r="C8" s="103"/>
      <c r="D8" s="9"/>
      <c r="E8" s="9"/>
      <c r="F8" s="9"/>
      <c r="G8" s="9"/>
      <c r="H8" s="9"/>
      <c r="I8" s="13"/>
      <c r="J8" s="9"/>
      <c r="K8" s="9"/>
      <c r="L8" s="171"/>
      <c r="M8" s="161"/>
      <c r="N8" s="9"/>
      <c r="O8" s="9"/>
      <c r="P8" s="162"/>
      <c r="Q8" s="103"/>
      <c r="R8" s="9"/>
      <c r="S8" s="9"/>
      <c r="T8" s="9"/>
      <c r="U8" s="108"/>
      <c r="AB8" s="99"/>
      <c r="AC8" s="26">
        <v>2</v>
      </c>
      <c r="AD8" s="26"/>
      <c r="AE8" s="289">
        <f t="shared" si="0"/>
        <v>2</v>
      </c>
      <c r="AF8" s="290"/>
    </row>
    <row r="9" spans="1:32" ht="25" customHeight="1" thickTop="1" thickBot="1">
      <c r="A9" s="223">
        <v>4</v>
      </c>
      <c r="B9" s="210" t="s">
        <v>245</v>
      </c>
      <c r="C9" s="103"/>
      <c r="D9" s="9"/>
      <c r="E9" s="9"/>
      <c r="F9" s="9"/>
      <c r="G9" s="9"/>
      <c r="H9" s="9"/>
      <c r="I9" s="13"/>
      <c r="J9" s="9"/>
      <c r="K9" s="9"/>
      <c r="L9" s="171"/>
      <c r="M9" s="161"/>
      <c r="N9" s="9"/>
      <c r="O9" s="9"/>
      <c r="P9" s="162"/>
      <c r="Q9" s="103"/>
      <c r="R9" s="9"/>
      <c r="S9" s="9"/>
      <c r="T9" s="9"/>
      <c r="U9" s="108"/>
      <c r="AB9" s="99"/>
      <c r="AC9" s="26"/>
      <c r="AD9" s="26">
        <v>1</v>
      </c>
      <c r="AE9" s="289">
        <f t="shared" si="0"/>
        <v>1</v>
      </c>
      <c r="AF9" s="290"/>
    </row>
    <row r="10" spans="1:32" ht="33" customHeight="1" thickTop="1" thickBot="1">
      <c r="A10" s="223">
        <v>5</v>
      </c>
      <c r="B10" s="210" t="s">
        <v>244</v>
      </c>
      <c r="C10" s="103"/>
      <c r="D10" s="9"/>
      <c r="E10" s="9"/>
      <c r="F10" s="9"/>
      <c r="G10" s="9"/>
      <c r="H10" s="9"/>
      <c r="I10" s="13"/>
      <c r="J10" s="9"/>
      <c r="K10" s="9"/>
      <c r="L10" s="171"/>
      <c r="M10" s="161"/>
      <c r="N10" s="9"/>
      <c r="O10" s="9"/>
      <c r="P10" s="162"/>
      <c r="Q10" s="103"/>
      <c r="R10" s="9"/>
      <c r="S10" s="9"/>
      <c r="T10" s="9"/>
      <c r="U10" s="108"/>
      <c r="AB10" s="99"/>
      <c r="AC10" s="26"/>
      <c r="AD10" s="26">
        <v>1</v>
      </c>
      <c r="AE10" s="289">
        <f t="shared" si="0"/>
        <v>1</v>
      </c>
      <c r="AF10" s="290"/>
    </row>
    <row r="11" spans="1:32" ht="33" customHeight="1" thickTop="1" thickBot="1">
      <c r="A11" s="223">
        <v>6</v>
      </c>
      <c r="B11" s="210" t="s">
        <v>39</v>
      </c>
      <c r="C11" s="103"/>
      <c r="D11" s="9"/>
      <c r="E11" s="9"/>
      <c r="F11" s="9"/>
      <c r="G11" s="9"/>
      <c r="H11" s="9"/>
      <c r="I11" s="13"/>
      <c r="J11" s="9"/>
      <c r="K11" s="9"/>
      <c r="L11" s="171"/>
      <c r="M11" s="161"/>
      <c r="N11" s="9"/>
      <c r="O11" s="9"/>
      <c r="P11" s="162"/>
      <c r="Q11" s="103"/>
      <c r="R11" s="9"/>
      <c r="S11" s="9"/>
      <c r="T11" s="9"/>
      <c r="U11" s="108"/>
      <c r="AB11" s="99"/>
      <c r="AC11" s="26">
        <v>1</v>
      </c>
      <c r="AD11" s="26"/>
      <c r="AE11" s="289">
        <f t="shared" si="0"/>
        <v>1</v>
      </c>
      <c r="AF11" s="290"/>
    </row>
    <row r="12" spans="1:32" ht="33" customHeight="1" thickTop="1" thickBot="1">
      <c r="A12" s="223">
        <v>7</v>
      </c>
      <c r="B12" s="210" t="s">
        <v>220</v>
      </c>
      <c r="C12" s="103"/>
      <c r="D12" s="9"/>
      <c r="E12" s="9"/>
      <c r="F12" s="9"/>
      <c r="G12" s="9"/>
      <c r="H12" s="9"/>
      <c r="I12" s="13"/>
      <c r="J12" s="9"/>
      <c r="K12" s="9"/>
      <c r="L12" s="171"/>
      <c r="M12" s="161"/>
      <c r="N12" s="9"/>
      <c r="O12" s="9"/>
      <c r="P12" s="162"/>
      <c r="Q12" s="103"/>
      <c r="R12" s="9"/>
      <c r="S12" s="9"/>
      <c r="T12" s="9"/>
      <c r="U12" s="108"/>
      <c r="AB12" s="99"/>
      <c r="AC12" s="26">
        <v>1</v>
      </c>
      <c r="AD12" s="26"/>
      <c r="AE12" s="289">
        <f t="shared" si="0"/>
        <v>1</v>
      </c>
      <c r="AF12" s="290"/>
    </row>
    <row r="13" spans="1:32" ht="33" customHeight="1" thickTop="1" thickBot="1">
      <c r="A13" s="223">
        <v>8</v>
      </c>
      <c r="B13" s="210" t="s">
        <v>221</v>
      </c>
      <c r="C13" s="103"/>
      <c r="D13" s="9"/>
      <c r="E13" s="9"/>
      <c r="F13" s="24"/>
      <c r="G13" s="9"/>
      <c r="H13" s="9"/>
      <c r="I13" s="13"/>
      <c r="J13" s="9"/>
      <c r="K13" s="9"/>
      <c r="L13" s="171"/>
      <c r="M13" s="161"/>
      <c r="N13" s="9"/>
      <c r="O13" s="9"/>
      <c r="P13" s="162"/>
      <c r="Q13" s="103"/>
      <c r="R13" s="9"/>
      <c r="S13" s="9"/>
      <c r="T13" s="9"/>
      <c r="U13" s="108"/>
      <c r="AB13" s="99"/>
      <c r="AC13" s="26">
        <v>2</v>
      </c>
      <c r="AD13" s="26">
        <v>1</v>
      </c>
      <c r="AE13" s="289">
        <f t="shared" si="0"/>
        <v>3</v>
      </c>
      <c r="AF13" s="290"/>
    </row>
    <row r="14" spans="1:32" ht="33" customHeight="1" thickTop="1" thickBot="1">
      <c r="A14" s="223">
        <v>9</v>
      </c>
      <c r="B14" s="210" t="s">
        <v>237</v>
      </c>
      <c r="C14" s="103"/>
      <c r="D14" s="9"/>
      <c r="E14" s="9"/>
      <c r="F14" s="9"/>
      <c r="G14" s="9"/>
      <c r="H14" s="9"/>
      <c r="I14" s="13"/>
      <c r="J14" s="9"/>
      <c r="K14" s="9"/>
      <c r="L14" s="171"/>
      <c r="M14" s="161"/>
      <c r="N14" s="9"/>
      <c r="O14" s="9"/>
      <c r="P14" s="162"/>
      <c r="Q14" s="103"/>
      <c r="R14" s="9"/>
      <c r="S14" s="9"/>
      <c r="T14" s="9"/>
      <c r="U14" s="108"/>
      <c r="AB14" s="99"/>
      <c r="AC14" s="26">
        <v>2</v>
      </c>
      <c r="AD14" s="26">
        <v>1</v>
      </c>
      <c r="AE14" s="289">
        <f t="shared" si="0"/>
        <v>3</v>
      </c>
      <c r="AF14" s="290"/>
    </row>
    <row r="15" spans="1:32" ht="33" customHeight="1" thickTop="1" thickBot="1">
      <c r="A15" s="223">
        <v>10</v>
      </c>
      <c r="B15" s="210" t="s">
        <v>222</v>
      </c>
      <c r="C15" s="103"/>
      <c r="D15" s="9"/>
      <c r="E15" s="9"/>
      <c r="F15" s="9"/>
      <c r="G15" s="9"/>
      <c r="H15" s="9"/>
      <c r="I15" s="13"/>
      <c r="J15" s="9"/>
      <c r="K15" s="9"/>
      <c r="L15" s="171"/>
      <c r="M15" s="161"/>
      <c r="N15" s="9"/>
      <c r="O15" s="9"/>
      <c r="P15" s="162"/>
      <c r="Q15" s="103"/>
      <c r="R15" s="9"/>
      <c r="S15" s="9"/>
      <c r="T15" s="9"/>
      <c r="U15" s="108"/>
      <c r="AB15" s="99"/>
      <c r="AC15" s="26">
        <v>3</v>
      </c>
      <c r="AD15" s="26">
        <v>2</v>
      </c>
      <c r="AE15" s="289">
        <f t="shared" si="0"/>
        <v>5</v>
      </c>
      <c r="AF15" s="290"/>
    </row>
    <row r="16" spans="1:32" ht="33" customHeight="1" thickTop="1" thickBot="1">
      <c r="A16" s="223">
        <v>11</v>
      </c>
      <c r="B16" s="210" t="s">
        <v>253</v>
      </c>
      <c r="C16" s="103"/>
      <c r="D16" s="9"/>
      <c r="E16" s="9"/>
      <c r="F16" s="9"/>
      <c r="G16" s="9"/>
      <c r="H16" s="9"/>
      <c r="I16" s="13"/>
      <c r="J16" s="9"/>
      <c r="K16" s="9"/>
      <c r="L16" s="171"/>
      <c r="M16" s="161"/>
      <c r="N16" s="9"/>
      <c r="O16" s="9"/>
      <c r="P16" s="162"/>
      <c r="Q16" s="103"/>
      <c r="R16" s="9"/>
      <c r="S16" s="9"/>
      <c r="T16" s="9"/>
      <c r="U16" s="108"/>
      <c r="AB16" s="99"/>
      <c r="AC16" s="26"/>
      <c r="AD16" s="26">
        <v>1</v>
      </c>
      <c r="AE16" s="289">
        <f t="shared" si="0"/>
        <v>1</v>
      </c>
      <c r="AF16" s="290"/>
    </row>
    <row r="17" spans="1:32" ht="33" customHeight="1" thickTop="1" thickBot="1">
      <c r="A17" s="223">
        <v>12</v>
      </c>
      <c r="B17" s="210" t="s">
        <v>239</v>
      </c>
      <c r="C17" s="103"/>
      <c r="D17" s="9"/>
      <c r="E17" s="9"/>
      <c r="F17" s="9"/>
      <c r="G17" s="9"/>
      <c r="H17" s="9"/>
      <c r="I17" s="13"/>
      <c r="J17" s="9"/>
      <c r="K17" s="9"/>
      <c r="L17" s="171"/>
      <c r="M17" s="161"/>
      <c r="N17" s="9"/>
      <c r="O17" s="9"/>
      <c r="P17" s="162"/>
      <c r="Q17" s="103"/>
      <c r="R17" s="9"/>
      <c r="S17" s="9"/>
      <c r="T17" s="9"/>
      <c r="U17" s="108"/>
      <c r="AB17" s="99"/>
      <c r="AC17" s="26"/>
      <c r="AD17" s="26">
        <v>3</v>
      </c>
      <c r="AE17" s="289">
        <f t="shared" si="0"/>
        <v>3</v>
      </c>
      <c r="AF17" s="290"/>
    </row>
    <row r="18" spans="1:32" ht="33" customHeight="1" thickTop="1" thickBot="1">
      <c r="A18" s="223">
        <v>13</v>
      </c>
      <c r="B18" s="210" t="s">
        <v>223</v>
      </c>
      <c r="C18" s="103"/>
      <c r="D18" s="9"/>
      <c r="E18" s="9"/>
      <c r="F18" s="9"/>
      <c r="G18" s="9"/>
      <c r="H18" s="9"/>
      <c r="I18" s="13"/>
      <c r="J18" s="9"/>
      <c r="K18" s="9"/>
      <c r="L18" s="171"/>
      <c r="M18" s="161"/>
      <c r="N18" s="9"/>
      <c r="O18" s="9"/>
      <c r="P18" s="162"/>
      <c r="Q18" s="103"/>
      <c r="R18" s="9"/>
      <c r="S18" s="9"/>
      <c r="T18" s="9"/>
      <c r="U18" s="108"/>
      <c r="AB18" s="99"/>
      <c r="AC18" s="26">
        <v>1</v>
      </c>
      <c r="AD18" s="26"/>
      <c r="AE18" s="289">
        <f t="shared" si="0"/>
        <v>1</v>
      </c>
      <c r="AF18" s="290"/>
    </row>
    <row r="19" spans="1:32" ht="33" customHeight="1" thickTop="1" thickBot="1">
      <c r="A19" s="223">
        <v>14</v>
      </c>
      <c r="B19" s="210" t="s">
        <v>7</v>
      </c>
      <c r="C19" s="103"/>
      <c r="D19" s="9"/>
      <c r="E19" s="9"/>
      <c r="F19" s="9"/>
      <c r="G19" s="9"/>
      <c r="H19" s="9"/>
      <c r="I19" s="13"/>
      <c r="J19" s="9"/>
      <c r="K19" s="9"/>
      <c r="L19" s="171"/>
      <c r="M19" s="161"/>
      <c r="N19" s="9"/>
      <c r="O19" s="9"/>
      <c r="P19" s="162"/>
      <c r="Q19" s="103"/>
      <c r="R19" s="9"/>
      <c r="S19" s="9"/>
      <c r="T19" s="9"/>
      <c r="U19" s="108"/>
      <c r="AB19" s="99"/>
      <c r="AC19" s="26">
        <v>1</v>
      </c>
      <c r="AD19" s="26"/>
      <c r="AE19" s="252"/>
      <c r="AF19" s="253"/>
    </row>
    <row r="20" spans="1:32" ht="33" customHeight="1" thickTop="1" thickBot="1">
      <c r="A20" s="223">
        <v>15</v>
      </c>
      <c r="B20" s="210" t="s">
        <v>19</v>
      </c>
      <c r="C20" s="103"/>
      <c r="D20" s="9"/>
      <c r="E20" s="9"/>
      <c r="F20" s="9"/>
      <c r="G20" s="9"/>
      <c r="H20" s="9"/>
      <c r="I20" s="13"/>
      <c r="J20" s="9"/>
      <c r="K20" s="9"/>
      <c r="L20" s="171"/>
      <c r="M20" s="161"/>
      <c r="N20" s="9"/>
      <c r="O20" s="9"/>
      <c r="P20" s="162"/>
      <c r="Q20" s="103"/>
      <c r="R20" s="9"/>
      <c r="S20" s="9"/>
      <c r="T20" s="9"/>
      <c r="U20" s="108"/>
      <c r="AB20" s="99"/>
      <c r="AC20" s="26">
        <v>3</v>
      </c>
      <c r="AD20" s="26">
        <v>1</v>
      </c>
      <c r="AE20" s="252"/>
      <c r="AF20" s="253"/>
    </row>
    <row r="21" spans="1:32" ht="33" customHeight="1" thickTop="1" thickBot="1">
      <c r="A21" s="223">
        <v>16</v>
      </c>
      <c r="B21" s="210" t="s">
        <v>21</v>
      </c>
      <c r="C21" s="103"/>
      <c r="D21" s="9"/>
      <c r="E21" s="9"/>
      <c r="F21" s="9"/>
      <c r="G21" s="9"/>
      <c r="H21" s="9"/>
      <c r="I21" s="13"/>
      <c r="J21" s="9"/>
      <c r="K21" s="9"/>
      <c r="L21" s="171"/>
      <c r="M21" s="161"/>
      <c r="N21" s="9"/>
      <c r="O21" s="9"/>
      <c r="P21" s="162"/>
      <c r="Q21" s="103"/>
      <c r="R21" s="9"/>
      <c r="S21" s="9"/>
      <c r="T21" s="9"/>
      <c r="U21" s="108"/>
      <c r="AB21" s="99"/>
      <c r="AC21" s="26">
        <v>1</v>
      </c>
      <c r="AD21" s="26">
        <v>1</v>
      </c>
      <c r="AE21" s="252"/>
      <c r="AF21" s="253"/>
    </row>
    <row r="22" spans="1:32" ht="33" customHeight="1" thickTop="1" thickBot="1">
      <c r="A22" s="223">
        <v>17</v>
      </c>
      <c r="B22" s="210" t="s">
        <v>224</v>
      </c>
      <c r="C22" s="103"/>
      <c r="D22" s="9"/>
      <c r="E22" s="9"/>
      <c r="F22" s="9"/>
      <c r="G22" s="9"/>
      <c r="H22" s="9"/>
      <c r="I22" s="13"/>
      <c r="J22" s="9"/>
      <c r="K22" s="9"/>
      <c r="L22" s="171"/>
      <c r="M22" s="161"/>
      <c r="N22" s="9"/>
      <c r="O22" s="9"/>
      <c r="P22" s="162"/>
      <c r="Q22" s="103"/>
      <c r="R22" s="9"/>
      <c r="S22" s="9"/>
      <c r="T22" s="9"/>
      <c r="U22" s="108"/>
      <c r="AB22" s="99"/>
      <c r="AC22" s="26"/>
      <c r="AD22" s="26">
        <v>1</v>
      </c>
      <c r="AE22" s="252"/>
      <c r="AF22" s="253"/>
    </row>
    <row r="23" spans="1:32" ht="33" customHeight="1" thickTop="1" thickBot="1">
      <c r="A23" s="223">
        <v>18</v>
      </c>
      <c r="B23" s="210" t="s">
        <v>225</v>
      </c>
      <c r="C23" s="103"/>
      <c r="D23" s="9"/>
      <c r="E23" s="9"/>
      <c r="F23" s="9"/>
      <c r="G23" s="9"/>
      <c r="H23" s="9"/>
      <c r="I23" s="13"/>
      <c r="J23" s="9"/>
      <c r="K23" s="9"/>
      <c r="L23" s="171"/>
      <c r="M23" s="161"/>
      <c r="N23" s="9"/>
      <c r="O23" s="9"/>
      <c r="P23" s="162"/>
      <c r="Q23" s="103"/>
      <c r="R23" s="9"/>
      <c r="S23" s="9"/>
      <c r="T23" s="9"/>
      <c r="U23" s="108"/>
      <c r="AB23" s="99"/>
      <c r="AC23" s="26">
        <v>1</v>
      </c>
      <c r="AD23" s="26"/>
      <c r="AE23" s="252"/>
      <c r="AF23" s="253"/>
    </row>
    <row r="24" spans="1:32" ht="33" customHeight="1" thickTop="1" thickBot="1">
      <c r="A24" s="223">
        <v>19</v>
      </c>
      <c r="B24" s="210" t="s">
        <v>254</v>
      </c>
      <c r="C24" s="103"/>
      <c r="D24" s="9"/>
      <c r="E24" s="9"/>
      <c r="F24" s="9"/>
      <c r="G24" s="9"/>
      <c r="H24" s="9"/>
      <c r="I24" s="13"/>
      <c r="J24" s="9"/>
      <c r="K24" s="9"/>
      <c r="L24" s="171"/>
      <c r="M24" s="161"/>
      <c r="N24" s="9"/>
      <c r="O24" s="9"/>
      <c r="P24" s="162"/>
      <c r="Q24" s="103"/>
      <c r="R24" s="9"/>
      <c r="S24" s="9"/>
      <c r="T24" s="9"/>
      <c r="U24" s="108"/>
      <c r="AB24" s="99"/>
      <c r="AC24" s="26">
        <v>1</v>
      </c>
      <c r="AD24" s="26"/>
      <c r="AE24" s="289">
        <f t="shared" si="0"/>
        <v>1</v>
      </c>
      <c r="AF24" s="290"/>
    </row>
    <row r="25" spans="1:32" ht="15.5" thickTop="1" thickBot="1">
      <c r="A25" s="328" t="s">
        <v>176</v>
      </c>
      <c r="B25" s="329"/>
      <c r="C25" s="56">
        <f t="shared" ref="C25:AD25" si="1">SUM(C6:C24)</f>
        <v>0</v>
      </c>
      <c r="D25" s="56">
        <f t="shared" si="1"/>
        <v>0</v>
      </c>
      <c r="E25" s="56">
        <f t="shared" si="1"/>
        <v>0</v>
      </c>
      <c r="F25" s="56">
        <f t="shared" si="1"/>
        <v>0</v>
      </c>
      <c r="G25" s="56">
        <f t="shared" si="1"/>
        <v>0</v>
      </c>
      <c r="H25" s="56">
        <f t="shared" si="1"/>
        <v>0</v>
      </c>
      <c r="I25" s="15">
        <f t="shared" si="1"/>
        <v>0</v>
      </c>
      <c r="J25" s="56">
        <f t="shared" si="1"/>
        <v>0</v>
      </c>
      <c r="K25" s="56">
        <f t="shared" si="1"/>
        <v>0</v>
      </c>
      <c r="L25" s="53">
        <f t="shared" si="1"/>
        <v>0</v>
      </c>
      <c r="M25" s="150">
        <f t="shared" si="1"/>
        <v>0</v>
      </c>
      <c r="N25" s="56">
        <f t="shared" si="1"/>
        <v>0</v>
      </c>
      <c r="O25" s="56">
        <f t="shared" si="1"/>
        <v>0</v>
      </c>
      <c r="P25" s="151">
        <f t="shared" si="1"/>
        <v>0</v>
      </c>
      <c r="Q25" s="95">
        <f t="shared" si="1"/>
        <v>0</v>
      </c>
      <c r="R25" s="56">
        <f t="shared" si="1"/>
        <v>0</v>
      </c>
      <c r="S25" s="56">
        <f t="shared" si="1"/>
        <v>0</v>
      </c>
      <c r="T25" s="56">
        <f t="shared" si="1"/>
        <v>0</v>
      </c>
      <c r="U25" s="116">
        <f t="shared" si="1"/>
        <v>0</v>
      </c>
      <c r="V25" s="95">
        <f t="shared" si="1"/>
        <v>0</v>
      </c>
      <c r="W25" s="15">
        <f t="shared" si="1"/>
        <v>0</v>
      </c>
      <c r="X25" s="56">
        <f t="shared" si="1"/>
        <v>0</v>
      </c>
      <c r="Y25" s="15">
        <f t="shared" si="1"/>
        <v>0</v>
      </c>
      <c r="Z25" s="56">
        <f t="shared" si="1"/>
        <v>0</v>
      </c>
      <c r="AA25" s="15">
        <f t="shared" si="1"/>
        <v>0</v>
      </c>
      <c r="AB25" s="108">
        <f t="shared" si="1"/>
        <v>0</v>
      </c>
      <c r="AC25" s="226">
        <f t="shared" si="1"/>
        <v>20</v>
      </c>
      <c r="AD25" s="227">
        <f t="shared" si="1"/>
        <v>15</v>
      </c>
      <c r="AE25" s="289">
        <f>SUM(AE6:AF24)</f>
        <v>26</v>
      </c>
      <c r="AF25" s="290"/>
    </row>
    <row r="26" spans="1:32" ht="7.5" customHeight="1" thickTop="1" thickBot="1">
      <c r="C26" s="3"/>
      <c r="D26" s="3"/>
      <c r="E26" s="3"/>
      <c r="I26" s="6"/>
      <c r="J26" s="6"/>
      <c r="M26" s="152"/>
      <c r="P26" s="153"/>
      <c r="AB26" s="23"/>
    </row>
    <row r="27" spans="1:32" ht="15.5" thickTop="1" thickBot="1">
      <c r="A27" s="284" t="s">
        <v>177</v>
      </c>
      <c r="B27" s="327"/>
      <c r="C27" s="80" t="s">
        <v>172</v>
      </c>
      <c r="D27" s="80" t="s">
        <v>173</v>
      </c>
      <c r="E27" s="80" t="s">
        <v>175</v>
      </c>
      <c r="F27" s="80" t="s">
        <v>172</v>
      </c>
      <c r="G27" s="80" t="s">
        <v>173</v>
      </c>
      <c r="H27" s="80" t="s">
        <v>175</v>
      </c>
      <c r="I27" s="138" t="s">
        <v>178</v>
      </c>
      <c r="J27" s="80" t="s">
        <v>172</v>
      </c>
      <c r="K27" s="80" t="s">
        <v>173</v>
      </c>
      <c r="L27" s="156" t="s">
        <v>179</v>
      </c>
      <c r="M27" s="147" t="s">
        <v>172</v>
      </c>
      <c r="N27" s="80" t="s">
        <v>173</v>
      </c>
      <c r="O27" s="80" t="s">
        <v>172</v>
      </c>
      <c r="P27" s="148" t="s">
        <v>173</v>
      </c>
      <c r="Q27" s="158" t="s">
        <v>172</v>
      </c>
      <c r="R27" s="80" t="s">
        <v>173</v>
      </c>
      <c r="S27" s="80" t="s">
        <v>172</v>
      </c>
      <c r="T27" s="80" t="s">
        <v>173</v>
      </c>
      <c r="U27" s="138" t="s">
        <v>178</v>
      </c>
      <c r="V27" s="80" t="s">
        <v>172</v>
      </c>
      <c r="W27" s="80" t="s">
        <v>173</v>
      </c>
      <c r="X27" s="80" t="s">
        <v>172</v>
      </c>
      <c r="Y27" s="80" t="s">
        <v>173</v>
      </c>
      <c r="Z27" s="80" t="s">
        <v>172</v>
      </c>
      <c r="AA27" s="80" t="s">
        <v>173</v>
      </c>
      <c r="AB27" s="80" t="s">
        <v>178</v>
      </c>
    </row>
    <row r="28" spans="1:32" ht="17.25" customHeight="1" thickTop="1" thickBot="1">
      <c r="A28" s="276" t="s">
        <v>180</v>
      </c>
      <c r="B28" s="277"/>
      <c r="C28" s="79">
        <v>63</v>
      </c>
      <c r="D28" s="79">
        <v>41</v>
      </c>
      <c r="E28" s="79">
        <v>1</v>
      </c>
      <c r="F28" s="79">
        <v>32</v>
      </c>
      <c r="G28" s="79">
        <v>13</v>
      </c>
      <c r="H28" s="139">
        <v>1</v>
      </c>
      <c r="I28" s="143">
        <f>SUM(C28:H28)</f>
        <v>151</v>
      </c>
      <c r="J28" s="141">
        <f t="shared" ref="J28:O28" si="2">J25</f>
        <v>0</v>
      </c>
      <c r="K28" s="124">
        <f t="shared" si="2"/>
        <v>0</v>
      </c>
      <c r="L28" s="125">
        <f t="shared" si="2"/>
        <v>0</v>
      </c>
      <c r="M28" s="149">
        <f t="shared" si="2"/>
        <v>0</v>
      </c>
      <c r="N28" s="124">
        <f t="shared" si="2"/>
        <v>0</v>
      </c>
      <c r="O28" s="123">
        <f t="shared" si="2"/>
        <v>0</v>
      </c>
      <c r="P28" s="163">
        <f t="shared" ref="P28:T28" si="3">P25</f>
        <v>0</v>
      </c>
      <c r="Q28" s="141">
        <f t="shared" si="3"/>
        <v>0</v>
      </c>
      <c r="R28" s="123">
        <f t="shared" si="3"/>
        <v>0</v>
      </c>
      <c r="S28" s="123">
        <f t="shared" si="3"/>
        <v>0</v>
      </c>
      <c r="T28" s="123">
        <f t="shared" si="3"/>
        <v>0</v>
      </c>
      <c r="U28" s="134">
        <f>SUM(J28:T28)</f>
        <v>0</v>
      </c>
      <c r="V28" s="280">
        <f>SUM(V25,W25)</f>
        <v>0</v>
      </c>
      <c r="W28" s="281"/>
      <c r="X28" s="280">
        <f>SUM(X25,Y25)</f>
        <v>0</v>
      </c>
      <c r="Y28" s="281"/>
      <c r="Z28" s="280">
        <f>SUM(Z25:AA25)</f>
        <v>0</v>
      </c>
      <c r="AA28" s="281"/>
      <c r="AB28" s="54">
        <f>SUM(V28:AA28)</f>
        <v>0</v>
      </c>
      <c r="AC28" s="285">
        <f>SUM(AC25,AD25)</f>
        <v>35</v>
      </c>
      <c r="AD28" s="291"/>
      <c r="AE28" s="282">
        <f>SUM(AC28:AD28)</f>
        <v>35</v>
      </c>
      <c r="AF28" s="283"/>
    </row>
    <row r="29" spans="1:32" ht="15.5" thickTop="1" thickBot="1">
      <c r="A29" s="305" t="s">
        <v>181</v>
      </c>
      <c r="B29" s="306"/>
      <c r="C29" s="82">
        <f t="shared" ref="C29:H29" si="4">SUM(C28:C28)</f>
        <v>63</v>
      </c>
      <c r="D29" s="82">
        <f t="shared" si="4"/>
        <v>41</v>
      </c>
      <c r="E29" s="82">
        <f t="shared" si="4"/>
        <v>1</v>
      </c>
      <c r="F29" s="82">
        <f t="shared" si="4"/>
        <v>32</v>
      </c>
      <c r="G29" s="82">
        <f t="shared" si="4"/>
        <v>13</v>
      </c>
      <c r="H29" s="140">
        <f t="shared" si="4"/>
        <v>1</v>
      </c>
      <c r="I29" s="145">
        <f>SUM(C29:H29)</f>
        <v>151</v>
      </c>
      <c r="J29" s="142" t="e">
        <f>J28+#REF!</f>
        <v>#REF!</v>
      </c>
      <c r="K29" s="131" t="e">
        <f>K28+#REF!</f>
        <v>#REF!</v>
      </c>
      <c r="L29" s="131" t="e">
        <f>L28+#REF!</f>
        <v>#REF!</v>
      </c>
      <c r="M29" s="164" t="e">
        <f>M28+#REF!</f>
        <v>#REF!</v>
      </c>
      <c r="N29" s="131" t="e">
        <f>N28+#REF!</f>
        <v>#REF!</v>
      </c>
      <c r="O29" s="131" t="e">
        <f>O28+#REF!</f>
        <v>#REF!</v>
      </c>
      <c r="P29" s="165" t="e">
        <f>P28+#REF!</f>
        <v>#REF!</v>
      </c>
      <c r="Q29" s="142" t="e">
        <f>Q28+#REF!</f>
        <v>#REF!</v>
      </c>
      <c r="R29" s="131" t="e">
        <f>R28+#REF!</f>
        <v>#REF!</v>
      </c>
      <c r="S29" s="131" t="e">
        <f>S28+#REF!</f>
        <v>#REF!</v>
      </c>
      <c r="T29" s="131" t="e">
        <f>T28+#REF!</f>
        <v>#REF!</v>
      </c>
      <c r="U29" s="135" t="e">
        <f>SUM(J29:T29)</f>
        <v>#REF!</v>
      </c>
      <c r="V29" s="284">
        <f>SUM(V28:V28)</f>
        <v>0</v>
      </c>
      <c r="W29" s="284"/>
      <c r="X29" s="284">
        <f>SUM(X28:X28)</f>
        <v>0</v>
      </c>
      <c r="Y29" s="284"/>
      <c r="Z29" s="287">
        <f>SUM(Z28:Z28)</f>
        <v>0</v>
      </c>
      <c r="AA29" s="287"/>
      <c r="AB29" s="55">
        <f>SUM(V29:AA29)</f>
        <v>0</v>
      </c>
      <c r="AC29" s="292">
        <f>SUM(AC25+AD25)</f>
        <v>35</v>
      </c>
      <c r="AD29" s="293"/>
      <c r="AE29" s="282">
        <f>SUM(AC29:AD29)</f>
        <v>35</v>
      </c>
      <c r="AF29" s="283"/>
    </row>
    <row r="30" spans="1:32" s="93" customFormat="1" ht="15.5" thickTop="1" thickBot="1">
      <c r="A30" s="85"/>
      <c r="B30" s="85"/>
      <c r="C30" s="86"/>
      <c r="D30" s="86"/>
      <c r="E30" s="87"/>
      <c r="F30" s="88"/>
      <c r="G30" s="86"/>
      <c r="H30" s="86"/>
      <c r="I30" s="145"/>
      <c r="J30" s="91"/>
      <c r="K30" s="91"/>
      <c r="L30" s="91"/>
      <c r="M30" s="166"/>
      <c r="N30" s="91"/>
      <c r="O30" s="90"/>
      <c r="P30" s="167"/>
      <c r="Q30" s="91"/>
      <c r="R30" s="91"/>
      <c r="S30" s="90"/>
      <c r="T30" s="91"/>
      <c r="U30" s="136"/>
      <c r="V30" s="86"/>
      <c r="W30" s="86"/>
      <c r="X30" s="86"/>
      <c r="Y30" s="86"/>
      <c r="Z30" s="88"/>
      <c r="AA30" s="87"/>
      <c r="AB30" s="88"/>
      <c r="AC30" s="229"/>
      <c r="AD30" s="230"/>
      <c r="AE30" s="231"/>
      <c r="AF30" s="232"/>
    </row>
    <row r="31" spans="1:32" ht="15.5" thickTop="1" thickBot="1">
      <c r="A31" s="278" t="s">
        <v>182</v>
      </c>
      <c r="B31" s="279"/>
      <c r="C31" s="324">
        <v>25</v>
      </c>
      <c r="D31" s="325"/>
      <c r="E31" s="326"/>
      <c r="F31" s="324">
        <v>21</v>
      </c>
      <c r="G31" s="325"/>
      <c r="H31" s="325"/>
      <c r="I31" s="144">
        <f>SUM(C31:H31)</f>
        <v>46</v>
      </c>
      <c r="J31" s="271">
        <v>19</v>
      </c>
      <c r="K31" s="271"/>
      <c r="L31" s="271"/>
      <c r="M31" s="272">
        <v>37</v>
      </c>
      <c r="N31" s="273"/>
      <c r="O31" s="274">
        <v>35</v>
      </c>
      <c r="P31" s="275"/>
      <c r="Q31" s="271">
        <v>27</v>
      </c>
      <c r="R31" s="273"/>
      <c r="S31" s="274">
        <v>75</v>
      </c>
      <c r="T31" s="271"/>
      <c r="U31" s="135">
        <f>SUM(J31:T31)</f>
        <v>193</v>
      </c>
      <c r="V31" s="274"/>
      <c r="W31" s="273"/>
      <c r="X31" s="274"/>
      <c r="Y31" s="273"/>
      <c r="Z31" s="274"/>
      <c r="AA31" s="273"/>
      <c r="AB31" s="53">
        <f>SUM(V31:AA31)</f>
        <v>0</v>
      </c>
      <c r="AC31" s="282"/>
      <c r="AD31" s="283"/>
      <c r="AE31" s="282">
        <f>SUM(AC31:AD31)</f>
        <v>0</v>
      </c>
      <c r="AF31" s="283"/>
    </row>
    <row r="32" spans="1:32" ht="15.5" thickTop="1" thickBot="1">
      <c r="I32" s="137"/>
      <c r="M32" s="152"/>
      <c r="P32" s="153"/>
      <c r="U32" s="137"/>
      <c r="AC32" s="4"/>
      <c r="AD32" s="4"/>
      <c r="AE32" s="4"/>
      <c r="AF32" s="4"/>
    </row>
    <row r="33" spans="1:32" ht="15.5" thickTop="1" thickBot="1">
      <c r="A33" s="43"/>
      <c r="B33" s="43"/>
      <c r="C33" s="44"/>
      <c r="D33" s="44"/>
      <c r="E33" s="44"/>
      <c r="F33" s="44"/>
      <c r="G33" s="44"/>
      <c r="H33" s="44"/>
      <c r="I33" s="146"/>
      <c r="J33" s="46"/>
      <c r="K33" s="46"/>
      <c r="L33" s="46"/>
      <c r="M33" s="168"/>
      <c r="N33" s="46"/>
      <c r="O33" s="46"/>
      <c r="P33" s="169"/>
      <c r="Q33" s="46"/>
      <c r="R33" s="46"/>
      <c r="S33" s="46"/>
      <c r="T33" s="46"/>
      <c r="U33" s="135"/>
      <c r="V33" s="44"/>
      <c r="W33" s="44"/>
      <c r="X33" s="49"/>
      <c r="Y33" s="44"/>
      <c r="Z33" s="44"/>
      <c r="AA33" s="44"/>
      <c r="AB33" s="44"/>
      <c r="AC33" s="233"/>
      <c r="AD33" s="233"/>
      <c r="AE33" s="235"/>
      <c r="AF33" s="236"/>
    </row>
    <row r="34" spans="1:32" ht="15.5" thickTop="1" thickBot="1">
      <c r="A34" s="276" t="s">
        <v>183</v>
      </c>
      <c r="B34" s="277"/>
      <c r="C34" s="269">
        <f>SUM(C25,F25)</f>
        <v>0</v>
      </c>
      <c r="D34" s="270"/>
      <c r="E34" s="270"/>
      <c r="F34" s="270"/>
      <c r="G34" s="270"/>
      <c r="H34" s="270"/>
      <c r="I34" s="144">
        <f>SUM(C34:H34)</f>
        <v>0</v>
      </c>
      <c r="J34" s="266">
        <f>J28</f>
        <v>0</v>
      </c>
      <c r="K34" s="266"/>
      <c r="L34" s="266"/>
      <c r="M34" s="267">
        <f>M28+O28</f>
        <v>0</v>
      </c>
      <c r="N34" s="266"/>
      <c r="O34" s="266"/>
      <c r="P34" s="268"/>
      <c r="Q34" s="266">
        <f>Q28+S28</f>
        <v>0</v>
      </c>
      <c r="R34" s="266"/>
      <c r="S34" s="266"/>
      <c r="T34" s="266"/>
      <c r="U34" s="135">
        <f>SUM(J34:T34)</f>
        <v>0</v>
      </c>
      <c r="V34" s="280"/>
      <c r="W34" s="266"/>
      <c r="X34" s="266"/>
      <c r="Y34" s="281"/>
      <c r="Z34" s="280">
        <f>SUM(V25,X25,Z25)</f>
        <v>0</v>
      </c>
      <c r="AA34" s="266"/>
      <c r="AB34" s="53">
        <f>SUM(V34:AA34)</f>
        <v>0</v>
      </c>
      <c r="AC34" s="285"/>
      <c r="AD34" s="286"/>
      <c r="AE34" s="282">
        <f>SUM(AC25)</f>
        <v>20</v>
      </c>
      <c r="AF34" s="283"/>
    </row>
    <row r="35" spans="1:32" ht="15.5" thickTop="1" thickBot="1">
      <c r="A35" s="276" t="s">
        <v>184</v>
      </c>
      <c r="B35" s="277"/>
      <c r="C35" s="269">
        <f>SUM(D25,G25)</f>
        <v>0</v>
      </c>
      <c r="D35" s="270"/>
      <c r="E35" s="270"/>
      <c r="F35" s="270"/>
      <c r="G35" s="270"/>
      <c r="H35" s="270"/>
      <c r="I35" s="144">
        <f>SUM(C35:H35)</f>
        <v>0</v>
      </c>
      <c r="J35" s="266">
        <f>K28</f>
        <v>0</v>
      </c>
      <c r="K35" s="266"/>
      <c r="L35" s="266"/>
      <c r="M35" s="267">
        <f>N28+P28</f>
        <v>0</v>
      </c>
      <c r="N35" s="266"/>
      <c r="O35" s="266"/>
      <c r="P35" s="268"/>
      <c r="Q35" s="266">
        <f>R28+T28</f>
        <v>0</v>
      </c>
      <c r="R35" s="266"/>
      <c r="S35" s="266"/>
      <c r="T35" s="266"/>
      <c r="U35" s="135">
        <f>SUM(J35:T35)</f>
        <v>0</v>
      </c>
      <c r="V35" s="280"/>
      <c r="W35" s="266"/>
      <c r="X35" s="266"/>
      <c r="Y35" s="281"/>
      <c r="Z35" s="280">
        <f>SUM(W25,Y25,AA25)</f>
        <v>0</v>
      </c>
      <c r="AA35" s="266"/>
      <c r="AB35" s="53">
        <f>SUM(V35:AA35)</f>
        <v>0</v>
      </c>
      <c r="AC35" s="285"/>
      <c r="AD35" s="286"/>
      <c r="AE35" s="282">
        <f>SUM(AD25)</f>
        <v>15</v>
      </c>
      <c r="AF35" s="283"/>
    </row>
    <row r="36" spans="1:32" ht="15.5" thickTop="1" thickBot="1">
      <c r="A36" s="209"/>
      <c r="B36" s="209"/>
      <c r="C36" s="206"/>
      <c r="D36" s="207"/>
      <c r="E36" s="207"/>
      <c r="F36" s="207"/>
      <c r="G36" s="207"/>
      <c r="H36" s="207"/>
      <c r="I36" s="217"/>
      <c r="J36" s="125"/>
      <c r="K36" s="125"/>
      <c r="L36" s="125"/>
      <c r="M36" s="203"/>
      <c r="N36" s="204"/>
      <c r="O36" s="204"/>
      <c r="P36" s="205"/>
      <c r="Q36" s="125"/>
      <c r="R36" s="125"/>
      <c r="S36" s="125"/>
      <c r="T36" s="125"/>
      <c r="U36" s="211"/>
      <c r="V36" s="213"/>
      <c r="W36" s="213"/>
      <c r="X36" s="213"/>
      <c r="Y36" s="213"/>
      <c r="Z36" s="213" t="s">
        <v>185</v>
      </c>
      <c r="AA36" s="213"/>
      <c r="AB36" s="53">
        <f>SUM(AB34:AB35)</f>
        <v>0</v>
      </c>
      <c r="AC36" s="238"/>
      <c r="AD36" s="238"/>
      <c r="AE36" s="288">
        <f>SUM(AE34+AE35)</f>
        <v>35</v>
      </c>
      <c r="AF36" s="288"/>
    </row>
    <row r="37" spans="1:32" ht="15" thickTop="1"/>
  </sheetData>
  <mergeCells count="88">
    <mergeCell ref="AB3:AB5"/>
    <mergeCell ref="C31:E31"/>
    <mergeCell ref="F4:H4"/>
    <mergeCell ref="F31:H31"/>
    <mergeCell ref="A27:B27"/>
    <mergeCell ref="A25:B25"/>
    <mergeCell ref="F3:H3"/>
    <mergeCell ref="C3:E3"/>
    <mergeCell ref="C4:E4"/>
    <mergeCell ref="V4:W4"/>
    <mergeCell ref="Z4:AA4"/>
    <mergeCell ref="J4:L4"/>
    <mergeCell ref="M3:P3"/>
    <mergeCell ref="X4:Y4"/>
    <mergeCell ref="AE10:AF10"/>
    <mergeCell ref="C2:I2"/>
    <mergeCell ref="A29:B29"/>
    <mergeCell ref="AE11:AF11"/>
    <mergeCell ref="J2:U2"/>
    <mergeCell ref="V2:AB2"/>
    <mergeCell ref="AC2:AD2"/>
    <mergeCell ref="I3:I5"/>
    <mergeCell ref="AC3:AD3"/>
    <mergeCell ref="J3:L3"/>
    <mergeCell ref="U3:U5"/>
    <mergeCell ref="V3:AA3"/>
    <mergeCell ref="O4:P4"/>
    <mergeCell ref="M4:N4"/>
    <mergeCell ref="Q4:R4"/>
    <mergeCell ref="S4:T4"/>
    <mergeCell ref="AE24:AF24"/>
    <mergeCell ref="AC4:AD4"/>
    <mergeCell ref="Q3:T3"/>
    <mergeCell ref="AE1:AF5"/>
    <mergeCell ref="A1:B1"/>
    <mergeCell ref="AE18:AF18"/>
    <mergeCell ref="AE12:AF12"/>
    <mergeCell ref="AE13:AF13"/>
    <mergeCell ref="AE14:AF14"/>
    <mergeCell ref="AE15:AF15"/>
    <mergeCell ref="AE16:AF16"/>
    <mergeCell ref="AE17:AF17"/>
    <mergeCell ref="AE6:AF6"/>
    <mergeCell ref="AE7:AF7"/>
    <mergeCell ref="AE8:AF8"/>
    <mergeCell ref="AE9:AF9"/>
    <mergeCell ref="AE36:AF36"/>
    <mergeCell ref="AE25:AF25"/>
    <mergeCell ref="V28:W28"/>
    <mergeCell ref="X28:Y28"/>
    <mergeCell ref="Z28:AA28"/>
    <mergeCell ref="AE28:AF28"/>
    <mergeCell ref="AC28:AD28"/>
    <mergeCell ref="V31:W31"/>
    <mergeCell ref="X31:Y31"/>
    <mergeCell ref="AE31:AF31"/>
    <mergeCell ref="AC31:AD31"/>
    <mergeCell ref="Z31:AA31"/>
    <mergeCell ref="AE29:AF29"/>
    <mergeCell ref="AC35:AD35"/>
    <mergeCell ref="AC29:AD29"/>
    <mergeCell ref="AE35:AF35"/>
    <mergeCell ref="V34:Y34"/>
    <mergeCell ref="V35:Y35"/>
    <mergeCell ref="Z35:AA35"/>
    <mergeCell ref="AE34:AF34"/>
    <mergeCell ref="V29:W29"/>
    <mergeCell ref="AC34:AD34"/>
    <mergeCell ref="X29:Y29"/>
    <mergeCell ref="Z29:AA29"/>
    <mergeCell ref="Z34:AA34"/>
    <mergeCell ref="S31:T31"/>
    <mergeCell ref="A35:B35"/>
    <mergeCell ref="A34:B34"/>
    <mergeCell ref="A31:B31"/>
    <mergeCell ref="A28:B28"/>
    <mergeCell ref="C35:H35"/>
    <mergeCell ref="J31:L31"/>
    <mergeCell ref="M31:N31"/>
    <mergeCell ref="O31:P31"/>
    <mergeCell ref="Q31:R31"/>
    <mergeCell ref="J34:L34"/>
    <mergeCell ref="J35:L35"/>
    <mergeCell ref="M35:P35"/>
    <mergeCell ref="Q35:T35"/>
    <mergeCell ref="C34:H34"/>
    <mergeCell ref="M34:P34"/>
    <mergeCell ref="Q34:T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378C-701E-8B42-AE75-6EA8CD89DF61}">
  <dimension ref="A1:AF54"/>
  <sheetViews>
    <sheetView zoomScaleNormal="100" workbookViewId="0">
      <selection activeCell="AH51" sqref="AH51"/>
    </sheetView>
  </sheetViews>
  <sheetFormatPr baseColWidth="10" defaultColWidth="11.36328125" defaultRowHeight="14.5"/>
  <cols>
    <col min="1" max="1" width="6.36328125" style="3" customWidth="1"/>
    <col min="2" max="2" width="55.36328125" style="2" customWidth="1"/>
    <col min="3" max="3" width="5.81640625" style="2" hidden="1" customWidth="1"/>
    <col min="4" max="5" width="5.453125" style="2" hidden="1" customWidth="1"/>
    <col min="6" max="8" width="6" style="2" hidden="1" customWidth="1"/>
    <col min="9" max="9" width="9" hidden="1" customWidth="1"/>
    <col min="10" max="11" width="7" hidden="1" customWidth="1"/>
    <col min="12" max="12" width="5.81640625" hidden="1" customWidth="1"/>
    <col min="13" max="13" width="6.1796875" hidden="1" customWidth="1"/>
    <col min="14" max="15" width="6.81640625" hidden="1" customWidth="1"/>
    <col min="16" max="16" width="9.81640625" hidden="1" customWidth="1"/>
    <col min="17" max="25" width="6.1796875" style="3" hidden="1" customWidth="1"/>
    <col min="26" max="28" width="13" customWidth="1"/>
    <col min="29" max="29" width="11.453125" customWidth="1"/>
    <col min="30" max="30" width="5.1796875" customWidth="1"/>
    <col min="31" max="31" width="6.36328125" customWidth="1"/>
  </cols>
  <sheetData>
    <row r="1" spans="1:32" ht="24.75" customHeight="1" thickTop="1" thickBot="1">
      <c r="A1" s="349" t="s">
        <v>256</v>
      </c>
      <c r="B1" s="34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220"/>
      <c r="R1" s="220"/>
      <c r="S1" s="220"/>
      <c r="T1" s="220"/>
      <c r="U1" s="220"/>
      <c r="V1" s="220"/>
      <c r="W1" s="220"/>
      <c r="X1" s="220"/>
      <c r="Y1" s="220"/>
      <c r="Z1" s="128"/>
      <c r="AA1" s="128"/>
      <c r="AB1" s="128"/>
      <c r="AC1" s="128"/>
      <c r="AD1" s="297" t="s">
        <v>159</v>
      </c>
      <c r="AE1" s="298"/>
    </row>
    <row r="2" spans="1:32" ht="18.75" customHeight="1" thickTop="1" thickBot="1">
      <c r="A2" s="10"/>
      <c r="B2" s="10"/>
      <c r="C2" s="264" t="s">
        <v>160</v>
      </c>
      <c r="D2" s="264"/>
      <c r="E2" s="264"/>
      <c r="F2" s="264"/>
      <c r="G2" s="264"/>
      <c r="H2" s="264"/>
      <c r="I2" s="265"/>
      <c r="J2" s="307" t="s">
        <v>161</v>
      </c>
      <c r="K2" s="308"/>
      <c r="L2" s="308"/>
      <c r="M2" s="308"/>
      <c r="N2" s="308"/>
      <c r="O2" s="308"/>
      <c r="P2" s="310"/>
      <c r="Q2" s="353" t="s">
        <v>186</v>
      </c>
      <c r="R2" s="311"/>
      <c r="S2" s="311"/>
      <c r="T2" s="311"/>
      <c r="U2" s="311"/>
      <c r="V2" s="311"/>
      <c r="W2" s="311"/>
      <c r="X2" s="311"/>
      <c r="Y2" s="311"/>
      <c r="Z2" s="308" t="s">
        <v>252</v>
      </c>
      <c r="AA2" s="308"/>
      <c r="AB2" s="308"/>
      <c r="AC2" s="308"/>
      <c r="AD2" s="299"/>
      <c r="AE2" s="300"/>
    </row>
    <row r="3" spans="1:32" ht="18" customHeight="1" thickTop="1" thickBot="1">
      <c r="A3" s="10"/>
      <c r="B3" s="28" t="s">
        <v>162</v>
      </c>
      <c r="C3" s="359" t="s">
        <v>187</v>
      </c>
      <c r="D3" s="360"/>
      <c r="E3" s="360"/>
      <c r="F3" s="360"/>
      <c r="G3" s="360"/>
      <c r="H3" s="361"/>
      <c r="I3" s="312" t="s">
        <v>165</v>
      </c>
      <c r="J3" s="316" t="s">
        <v>166</v>
      </c>
      <c r="K3" s="342"/>
      <c r="L3" s="296" t="s">
        <v>167</v>
      </c>
      <c r="M3" s="342"/>
      <c r="N3" s="296" t="s">
        <v>168</v>
      </c>
      <c r="O3" s="342"/>
      <c r="P3" s="362" t="s">
        <v>159</v>
      </c>
      <c r="Q3" s="363" t="s">
        <v>188</v>
      </c>
      <c r="R3" s="317"/>
      <c r="S3" s="317" t="s">
        <v>169</v>
      </c>
      <c r="T3" s="317"/>
      <c r="U3" s="317" t="s">
        <v>189</v>
      </c>
      <c r="V3" s="317"/>
      <c r="W3" s="317"/>
      <c r="X3" s="317"/>
      <c r="Y3" s="298" t="s">
        <v>159</v>
      </c>
      <c r="Z3" s="315"/>
      <c r="AA3" s="315"/>
      <c r="AB3" s="315"/>
      <c r="AC3" s="315"/>
      <c r="AD3" s="301"/>
      <c r="AE3" s="300"/>
    </row>
    <row r="4" spans="1:32" ht="15.5" thickTop="1" thickBot="1">
      <c r="A4" s="12"/>
      <c r="B4" s="11" t="s">
        <v>170</v>
      </c>
      <c r="C4" s="323">
        <v>44628</v>
      </c>
      <c r="D4" s="322"/>
      <c r="E4" s="321"/>
      <c r="F4" s="356">
        <v>44649</v>
      </c>
      <c r="G4" s="357"/>
      <c r="H4" s="358"/>
      <c r="I4" s="313"/>
      <c r="J4" s="176"/>
      <c r="K4" s="177"/>
      <c r="L4" s="318">
        <v>44700</v>
      </c>
      <c r="M4" s="352"/>
      <c r="N4" s="175"/>
      <c r="O4" s="177"/>
      <c r="P4" s="300"/>
      <c r="Q4" s="354">
        <v>44756</v>
      </c>
      <c r="R4" s="355"/>
      <c r="S4" s="354">
        <v>44791</v>
      </c>
      <c r="T4" s="355"/>
      <c r="U4" s="335">
        <v>44812</v>
      </c>
      <c r="V4" s="336"/>
      <c r="W4" s="337">
        <v>44826</v>
      </c>
      <c r="X4" s="336"/>
      <c r="Y4" s="300"/>
      <c r="Z4" s="343">
        <v>45946</v>
      </c>
      <c r="AA4" s="344"/>
      <c r="AB4" s="343">
        <v>45988</v>
      </c>
      <c r="AC4" s="344"/>
      <c r="AD4" s="301"/>
      <c r="AE4" s="300"/>
    </row>
    <row r="5" spans="1:32" ht="17.25" customHeight="1" thickTop="1" thickBot="1">
      <c r="A5" s="19"/>
      <c r="B5" s="20" t="s">
        <v>171</v>
      </c>
      <c r="C5" s="21" t="s">
        <v>172</v>
      </c>
      <c r="D5" s="21" t="s">
        <v>173</v>
      </c>
      <c r="E5" s="21" t="s">
        <v>175</v>
      </c>
      <c r="F5" s="21" t="s">
        <v>172</v>
      </c>
      <c r="G5" s="21" t="s">
        <v>173</v>
      </c>
      <c r="H5" s="21" t="s">
        <v>175</v>
      </c>
      <c r="I5" s="314"/>
      <c r="J5" s="21" t="s">
        <v>172</v>
      </c>
      <c r="K5" s="104" t="s">
        <v>173</v>
      </c>
      <c r="L5" s="96" t="s">
        <v>172</v>
      </c>
      <c r="M5" s="104" t="s">
        <v>173</v>
      </c>
      <c r="N5" s="96" t="s">
        <v>172</v>
      </c>
      <c r="O5" s="104" t="s">
        <v>173</v>
      </c>
      <c r="P5" s="303"/>
      <c r="Q5" s="21" t="s">
        <v>172</v>
      </c>
      <c r="R5" s="21" t="s">
        <v>173</v>
      </c>
      <c r="S5" s="96" t="s">
        <v>172</v>
      </c>
      <c r="T5" s="21" t="s">
        <v>173</v>
      </c>
      <c r="U5" s="96" t="s">
        <v>172</v>
      </c>
      <c r="V5" s="21" t="s">
        <v>173</v>
      </c>
      <c r="W5" s="21" t="s">
        <v>172</v>
      </c>
      <c r="X5" s="21" t="s">
        <v>173</v>
      </c>
      <c r="Y5" s="303"/>
      <c r="Z5" s="96" t="s">
        <v>172</v>
      </c>
      <c r="AA5" s="21" t="s">
        <v>173</v>
      </c>
      <c r="AB5" s="96" t="s">
        <v>172</v>
      </c>
      <c r="AC5" s="21" t="s">
        <v>173</v>
      </c>
      <c r="AD5" s="302"/>
      <c r="AE5" s="303"/>
    </row>
    <row r="6" spans="1:32" ht="25" customHeight="1" thickTop="1" thickBot="1">
      <c r="A6" s="223">
        <v>1</v>
      </c>
      <c r="B6" s="224" t="s">
        <v>210</v>
      </c>
      <c r="C6" s="103"/>
      <c r="D6" s="9"/>
      <c r="E6" s="9"/>
      <c r="F6" s="9"/>
      <c r="G6" s="9"/>
      <c r="H6" s="9"/>
      <c r="I6" s="13"/>
      <c r="J6" s="9"/>
      <c r="K6" s="105"/>
      <c r="L6" s="103"/>
      <c r="M6" s="105"/>
      <c r="N6" s="103"/>
      <c r="O6" s="105"/>
      <c r="P6" s="108"/>
      <c r="Y6" s="99"/>
      <c r="Z6" s="26">
        <v>2</v>
      </c>
      <c r="AA6" s="26"/>
      <c r="AB6" s="26">
        <v>1</v>
      </c>
      <c r="AC6" s="26"/>
      <c r="AD6" s="289">
        <f>SUM(Z6:AC6)</f>
        <v>3</v>
      </c>
      <c r="AE6" s="290"/>
    </row>
    <row r="7" spans="1:32" ht="25.5" customHeight="1" thickTop="1" thickBot="1">
      <c r="A7" s="223">
        <v>2</v>
      </c>
      <c r="B7" s="224" t="s">
        <v>211</v>
      </c>
      <c r="C7" s="103"/>
      <c r="D7" s="9"/>
      <c r="E7" s="9"/>
      <c r="F7" s="9"/>
      <c r="G7" s="9"/>
      <c r="H7" s="9"/>
      <c r="I7" s="13"/>
      <c r="J7" s="9"/>
      <c r="K7" s="105"/>
      <c r="L7" s="103"/>
      <c r="M7" s="105"/>
      <c r="N7" s="103"/>
      <c r="O7" s="105"/>
      <c r="P7" s="108"/>
      <c r="Y7" s="99"/>
      <c r="Z7" s="26"/>
      <c r="AA7" s="26"/>
      <c r="AB7" s="26">
        <v>1</v>
      </c>
      <c r="AC7" s="26">
        <v>1</v>
      </c>
      <c r="AD7" s="289">
        <f t="shared" ref="AD7:AD42" si="0">SUM(Z7:AC7)</f>
        <v>2</v>
      </c>
      <c r="AE7" s="290"/>
    </row>
    <row r="8" spans="1:32" ht="25.5" customHeight="1" thickTop="1" thickBot="1">
      <c r="A8" s="223">
        <v>3</v>
      </c>
      <c r="B8" s="224" t="s">
        <v>212</v>
      </c>
      <c r="C8" s="103"/>
      <c r="D8" s="9"/>
      <c r="E8" s="9"/>
      <c r="F8" s="9"/>
      <c r="G8" s="9"/>
      <c r="H8" s="9"/>
      <c r="I8" s="13"/>
      <c r="J8" s="9"/>
      <c r="K8" s="105"/>
      <c r="L8" s="103"/>
      <c r="M8" s="105"/>
      <c r="N8" s="103"/>
      <c r="O8" s="105"/>
      <c r="P8" s="108"/>
      <c r="Y8" s="99"/>
      <c r="Z8" s="26">
        <v>1</v>
      </c>
      <c r="AA8" s="26"/>
      <c r="AB8" s="26">
        <v>1</v>
      </c>
      <c r="AC8" s="26">
        <v>1</v>
      </c>
      <c r="AD8" s="289">
        <f>SUM(Z8:AC8)</f>
        <v>3</v>
      </c>
      <c r="AE8" s="290"/>
    </row>
    <row r="9" spans="1:32" ht="25" customHeight="1" thickTop="1" thickBot="1">
      <c r="A9" s="223">
        <v>4</v>
      </c>
      <c r="B9" s="224" t="s">
        <v>213</v>
      </c>
      <c r="C9" s="103"/>
      <c r="D9" s="9"/>
      <c r="E9" s="9"/>
      <c r="F9" s="9"/>
      <c r="G9" s="9"/>
      <c r="H9" s="9"/>
      <c r="I9" s="13"/>
      <c r="J9" s="9"/>
      <c r="K9" s="105"/>
      <c r="L9" s="103"/>
      <c r="M9" s="105"/>
      <c r="N9" s="103"/>
      <c r="O9" s="105"/>
      <c r="P9" s="108"/>
      <c r="Y9" s="99"/>
      <c r="Z9" s="26">
        <v>3</v>
      </c>
      <c r="AA9" s="26">
        <v>1</v>
      </c>
      <c r="AB9" s="26"/>
      <c r="AC9" s="26"/>
      <c r="AD9" s="289">
        <f t="shared" si="0"/>
        <v>4</v>
      </c>
      <c r="AE9" s="290"/>
    </row>
    <row r="10" spans="1:32" ht="33" customHeight="1" thickTop="1" thickBot="1">
      <c r="A10" s="223">
        <v>5</v>
      </c>
      <c r="B10" s="224" t="s">
        <v>215</v>
      </c>
      <c r="C10" s="103"/>
      <c r="D10" s="9"/>
      <c r="E10" s="9"/>
      <c r="F10" s="9"/>
      <c r="G10" s="9"/>
      <c r="H10" s="9"/>
      <c r="I10" s="13"/>
      <c r="J10" s="9"/>
      <c r="K10" s="105"/>
      <c r="L10" s="103"/>
      <c r="M10" s="105"/>
      <c r="N10" s="103"/>
      <c r="O10" s="105"/>
      <c r="P10" s="108"/>
      <c r="Y10" s="99"/>
      <c r="Z10" s="26"/>
      <c r="AA10" s="26">
        <v>1</v>
      </c>
      <c r="AB10" s="26"/>
      <c r="AC10" s="26"/>
      <c r="AD10" s="289">
        <f t="shared" si="0"/>
        <v>1</v>
      </c>
      <c r="AE10" s="290"/>
    </row>
    <row r="11" spans="1:32" ht="33" customHeight="1" thickTop="1" thickBot="1">
      <c r="A11" s="223">
        <v>6</v>
      </c>
      <c r="B11" s="224" t="s">
        <v>235</v>
      </c>
      <c r="C11" s="103"/>
      <c r="D11" s="9"/>
      <c r="E11" s="9"/>
      <c r="F11" s="9"/>
      <c r="G11" s="9"/>
      <c r="H11" s="9"/>
      <c r="I11" s="13"/>
      <c r="J11" s="9"/>
      <c r="K11" s="105"/>
      <c r="L11" s="103"/>
      <c r="M11" s="105"/>
      <c r="N11" s="103"/>
      <c r="O11" s="105"/>
      <c r="P11" s="108"/>
      <c r="Y11" s="99"/>
      <c r="Z11" s="26"/>
      <c r="AA11" s="26"/>
      <c r="AB11" s="26"/>
      <c r="AC11" s="26">
        <v>1</v>
      </c>
      <c r="AD11" s="289">
        <f t="shared" si="0"/>
        <v>1</v>
      </c>
      <c r="AE11" s="290"/>
    </row>
    <row r="12" spans="1:32" ht="33" customHeight="1" thickTop="1" thickBot="1">
      <c r="A12" s="223">
        <v>7</v>
      </c>
      <c r="B12" s="224" t="s">
        <v>216</v>
      </c>
      <c r="C12" s="103"/>
      <c r="D12" s="9"/>
      <c r="E12" s="9"/>
      <c r="F12" s="9"/>
      <c r="G12" s="9"/>
      <c r="H12" s="9"/>
      <c r="I12" s="13"/>
      <c r="J12" s="9"/>
      <c r="K12" s="105"/>
      <c r="L12" s="103"/>
      <c r="M12" s="105"/>
      <c r="N12" s="103"/>
      <c r="O12" s="105"/>
      <c r="P12" s="108"/>
      <c r="Y12" s="99"/>
      <c r="Z12" s="26">
        <v>1</v>
      </c>
      <c r="AA12" s="26"/>
      <c r="AB12" s="26">
        <v>2</v>
      </c>
      <c r="AC12" s="26"/>
      <c r="AD12" s="289">
        <f t="shared" si="0"/>
        <v>3</v>
      </c>
      <c r="AE12" s="290"/>
    </row>
    <row r="13" spans="1:32" ht="33" customHeight="1" thickTop="1" thickBot="1">
      <c r="A13" s="223">
        <v>8</v>
      </c>
      <c r="B13" s="224" t="s">
        <v>217</v>
      </c>
      <c r="C13" s="103"/>
      <c r="D13" s="9"/>
      <c r="E13" s="9"/>
      <c r="F13" s="24"/>
      <c r="G13" s="9"/>
      <c r="H13" s="9"/>
      <c r="I13" s="13"/>
      <c r="J13" s="9"/>
      <c r="K13" s="105"/>
      <c r="L13" s="103"/>
      <c r="M13" s="105"/>
      <c r="N13" s="103"/>
      <c r="O13" s="105"/>
      <c r="P13" s="108"/>
      <c r="Y13" s="99"/>
      <c r="Z13" s="26">
        <v>2</v>
      </c>
      <c r="AA13" s="26">
        <v>1</v>
      </c>
      <c r="AB13" s="26">
        <v>1</v>
      </c>
      <c r="AC13" s="26">
        <v>1</v>
      </c>
      <c r="AD13" s="289">
        <f t="shared" si="0"/>
        <v>5</v>
      </c>
      <c r="AE13" s="290"/>
    </row>
    <row r="14" spans="1:32" ht="33" customHeight="1" thickTop="1" thickBot="1">
      <c r="A14" s="223">
        <v>9</v>
      </c>
      <c r="B14" s="224" t="s">
        <v>218</v>
      </c>
      <c r="C14" s="103"/>
      <c r="D14" s="9"/>
      <c r="E14" s="9"/>
      <c r="F14" s="9"/>
      <c r="G14" s="9"/>
      <c r="H14" s="9"/>
      <c r="I14" s="13"/>
      <c r="J14" s="9"/>
      <c r="K14" s="105"/>
      <c r="L14" s="103"/>
      <c r="M14" s="105"/>
      <c r="N14" s="103"/>
      <c r="O14" s="105"/>
      <c r="P14" s="108"/>
      <c r="Y14" s="99"/>
      <c r="Z14" s="26"/>
      <c r="AA14" s="26">
        <v>1</v>
      </c>
      <c r="AB14" s="26"/>
      <c r="AC14" s="26"/>
      <c r="AD14" s="289">
        <f t="shared" si="0"/>
        <v>1</v>
      </c>
      <c r="AE14" s="290"/>
      <c r="AF14" s="224"/>
    </row>
    <row r="15" spans="1:32" ht="33" customHeight="1" thickTop="1" thickBot="1">
      <c r="A15" s="223">
        <v>10</v>
      </c>
      <c r="B15" s="224" t="s">
        <v>219</v>
      </c>
      <c r="C15" s="103"/>
      <c r="D15" s="9"/>
      <c r="E15" s="9"/>
      <c r="F15" s="9"/>
      <c r="G15" s="9"/>
      <c r="H15" s="9"/>
      <c r="I15" s="13"/>
      <c r="J15" s="9"/>
      <c r="K15" s="105"/>
      <c r="L15" s="103"/>
      <c r="M15" s="105"/>
      <c r="N15" s="103"/>
      <c r="O15" s="105"/>
      <c r="P15" s="108"/>
      <c r="Y15" s="99"/>
      <c r="Z15" s="26"/>
      <c r="AA15" s="26"/>
      <c r="AB15" s="26">
        <v>1</v>
      </c>
      <c r="AC15" s="26"/>
      <c r="AD15" s="289">
        <f t="shared" si="0"/>
        <v>1</v>
      </c>
      <c r="AE15" s="290"/>
      <c r="AF15" s="224"/>
    </row>
    <row r="16" spans="1:32" ht="33" customHeight="1" thickTop="1" thickBot="1">
      <c r="A16" s="223">
        <v>11</v>
      </c>
      <c r="B16" s="224" t="s">
        <v>244</v>
      </c>
      <c r="C16" s="103"/>
      <c r="D16" s="9"/>
      <c r="E16" s="9"/>
      <c r="F16" s="9"/>
      <c r="G16" s="9"/>
      <c r="H16" s="9"/>
      <c r="I16" s="13"/>
      <c r="J16" s="9"/>
      <c r="K16" s="105"/>
      <c r="L16" s="103"/>
      <c r="M16" s="105"/>
      <c r="N16" s="103"/>
      <c r="O16" s="105"/>
      <c r="P16" s="108"/>
      <c r="Y16" s="99"/>
      <c r="Z16" s="26">
        <v>1</v>
      </c>
      <c r="AA16" s="26">
        <v>2</v>
      </c>
      <c r="AB16" s="26">
        <v>1</v>
      </c>
      <c r="AC16" s="26">
        <v>1</v>
      </c>
      <c r="AD16" s="289">
        <f t="shared" si="0"/>
        <v>5</v>
      </c>
      <c r="AE16" s="290"/>
      <c r="AF16" s="224"/>
    </row>
    <row r="17" spans="1:32" ht="33" customHeight="1" thickTop="1" thickBot="1">
      <c r="A17" s="223">
        <v>12</v>
      </c>
      <c r="B17" s="224" t="s">
        <v>236</v>
      </c>
      <c r="C17" s="103"/>
      <c r="D17" s="9"/>
      <c r="E17" s="9"/>
      <c r="F17" s="9"/>
      <c r="G17" s="9"/>
      <c r="H17" s="9"/>
      <c r="I17" s="13"/>
      <c r="J17" s="9"/>
      <c r="K17" s="105"/>
      <c r="L17" s="103"/>
      <c r="M17" s="105"/>
      <c r="N17" s="103"/>
      <c r="O17" s="105"/>
      <c r="P17" s="108"/>
      <c r="Y17" s="99"/>
      <c r="Z17" s="26">
        <v>2</v>
      </c>
      <c r="AA17" s="26">
        <v>2</v>
      </c>
      <c r="AB17" s="26">
        <v>4</v>
      </c>
      <c r="AC17" s="26"/>
      <c r="AD17" s="289">
        <f t="shared" si="0"/>
        <v>8</v>
      </c>
      <c r="AE17" s="290"/>
      <c r="AF17" s="224"/>
    </row>
    <row r="18" spans="1:32" ht="33" customHeight="1" thickTop="1" thickBot="1">
      <c r="A18" s="223">
        <v>13</v>
      </c>
      <c r="B18" s="224" t="s">
        <v>229</v>
      </c>
      <c r="C18" s="103"/>
      <c r="D18" s="9"/>
      <c r="E18" s="9"/>
      <c r="F18" s="9"/>
      <c r="G18" s="9"/>
      <c r="H18" s="9"/>
      <c r="I18" s="13"/>
      <c r="J18" s="9"/>
      <c r="K18" s="105"/>
      <c r="L18" s="103"/>
      <c r="M18" s="105"/>
      <c r="N18" s="103"/>
      <c r="O18" s="105"/>
      <c r="P18" s="108"/>
      <c r="Y18" s="99"/>
      <c r="Z18" s="26"/>
      <c r="AA18" s="26"/>
      <c r="AB18" s="26">
        <v>1</v>
      </c>
      <c r="AC18" s="26"/>
      <c r="AD18" s="289">
        <f t="shared" si="0"/>
        <v>1</v>
      </c>
      <c r="AE18" s="290"/>
      <c r="AF18" s="224"/>
    </row>
    <row r="19" spans="1:32" ht="33" customHeight="1" thickTop="1" thickBot="1">
      <c r="A19" s="223">
        <v>14</v>
      </c>
      <c r="B19" s="224" t="s">
        <v>220</v>
      </c>
      <c r="C19" s="103"/>
      <c r="D19" s="9"/>
      <c r="E19" s="9"/>
      <c r="F19" s="9"/>
      <c r="G19" s="9"/>
      <c r="H19" s="9"/>
      <c r="I19" s="13"/>
      <c r="J19" s="9"/>
      <c r="K19" s="105"/>
      <c r="L19" s="103"/>
      <c r="M19" s="105"/>
      <c r="N19" s="103"/>
      <c r="O19" s="105"/>
      <c r="P19" s="108"/>
      <c r="Y19" s="99"/>
      <c r="Z19" s="26">
        <v>1</v>
      </c>
      <c r="AA19" s="26"/>
      <c r="AB19" s="26">
        <v>2</v>
      </c>
      <c r="AC19" s="26"/>
      <c r="AD19" s="289">
        <f t="shared" si="0"/>
        <v>3</v>
      </c>
      <c r="AE19" s="290"/>
      <c r="AF19" s="224"/>
    </row>
    <row r="20" spans="1:32" ht="33" customHeight="1" thickTop="1" thickBot="1">
      <c r="A20" s="223">
        <v>15</v>
      </c>
      <c r="B20" s="224" t="s">
        <v>233</v>
      </c>
      <c r="C20" s="103"/>
      <c r="D20" s="9"/>
      <c r="E20" s="9"/>
      <c r="F20" s="9"/>
      <c r="G20" s="9"/>
      <c r="H20" s="9"/>
      <c r="I20" s="13"/>
      <c r="J20" s="9"/>
      <c r="K20" s="105"/>
      <c r="L20" s="103"/>
      <c r="M20" s="105"/>
      <c r="N20" s="103"/>
      <c r="O20" s="105"/>
      <c r="P20" s="108"/>
      <c r="Y20" s="99"/>
      <c r="Z20" s="26"/>
      <c r="AA20" s="26"/>
      <c r="AB20" s="26">
        <v>1</v>
      </c>
      <c r="AC20" s="26"/>
      <c r="AD20" s="289">
        <f t="shared" si="0"/>
        <v>1</v>
      </c>
      <c r="AE20" s="290"/>
      <c r="AF20" s="224"/>
    </row>
    <row r="21" spans="1:32" ht="33" customHeight="1" thickTop="1" thickBot="1">
      <c r="A21" s="223">
        <v>16</v>
      </c>
      <c r="B21" s="224" t="s">
        <v>230</v>
      </c>
      <c r="C21" s="103"/>
      <c r="D21" s="9"/>
      <c r="E21" s="9"/>
      <c r="F21" s="9"/>
      <c r="G21" s="9"/>
      <c r="H21" s="9"/>
      <c r="I21" s="13"/>
      <c r="J21" s="9"/>
      <c r="K21" s="105"/>
      <c r="L21" s="103"/>
      <c r="M21" s="105"/>
      <c r="N21" s="103"/>
      <c r="O21" s="105"/>
      <c r="P21" s="108"/>
      <c r="Y21" s="99"/>
      <c r="Z21" s="26">
        <v>1</v>
      </c>
      <c r="AA21" s="26"/>
      <c r="AB21" s="26"/>
      <c r="AC21" s="26"/>
      <c r="AD21" s="289">
        <f t="shared" si="0"/>
        <v>1</v>
      </c>
      <c r="AE21" s="290"/>
      <c r="AF21" s="224"/>
    </row>
    <row r="22" spans="1:32" ht="33" customHeight="1" thickTop="1" thickBot="1">
      <c r="A22" s="223">
        <v>17</v>
      </c>
      <c r="B22" s="224" t="s">
        <v>221</v>
      </c>
      <c r="C22" s="103"/>
      <c r="D22" s="9"/>
      <c r="E22" s="9"/>
      <c r="F22" s="9"/>
      <c r="G22" s="9"/>
      <c r="H22" s="9"/>
      <c r="I22" s="13"/>
      <c r="J22" s="9"/>
      <c r="K22" s="105"/>
      <c r="L22" s="103"/>
      <c r="M22" s="105"/>
      <c r="N22" s="103"/>
      <c r="O22" s="105"/>
      <c r="P22" s="108"/>
      <c r="Y22" s="99"/>
      <c r="Z22" s="26">
        <v>1</v>
      </c>
      <c r="AA22" s="26"/>
      <c r="AB22" s="26">
        <v>1</v>
      </c>
      <c r="AC22" s="26">
        <v>1</v>
      </c>
      <c r="AD22" s="289">
        <f t="shared" si="0"/>
        <v>3</v>
      </c>
      <c r="AE22" s="290"/>
      <c r="AF22" s="224"/>
    </row>
    <row r="23" spans="1:32" ht="33" customHeight="1" thickTop="1" thickBot="1">
      <c r="A23" s="223">
        <v>18</v>
      </c>
      <c r="B23" s="224" t="s">
        <v>237</v>
      </c>
      <c r="C23" s="103"/>
      <c r="D23" s="9"/>
      <c r="E23" s="9"/>
      <c r="F23" s="9"/>
      <c r="G23" s="9"/>
      <c r="H23" s="9"/>
      <c r="I23" s="13"/>
      <c r="J23" s="9"/>
      <c r="K23" s="105"/>
      <c r="L23" s="103"/>
      <c r="M23" s="105"/>
      <c r="N23" s="103"/>
      <c r="O23" s="105"/>
      <c r="P23" s="108"/>
      <c r="Y23" s="99"/>
      <c r="Z23" s="26">
        <v>4</v>
      </c>
      <c r="AA23" s="26">
        <v>1</v>
      </c>
      <c r="AB23" s="26"/>
      <c r="AC23" s="26"/>
      <c r="AD23" s="289">
        <f t="shared" si="0"/>
        <v>5</v>
      </c>
      <c r="AE23" s="290"/>
      <c r="AF23" s="224"/>
    </row>
    <row r="24" spans="1:32" ht="33" customHeight="1" thickTop="1" thickBot="1">
      <c r="A24" s="223">
        <v>19</v>
      </c>
      <c r="B24" s="224" t="s">
        <v>238</v>
      </c>
      <c r="C24" s="103"/>
      <c r="D24" s="9"/>
      <c r="E24" s="9"/>
      <c r="F24" s="9"/>
      <c r="G24" s="9"/>
      <c r="H24" s="9"/>
      <c r="I24" s="13"/>
      <c r="J24" s="9"/>
      <c r="K24" s="105"/>
      <c r="L24" s="103"/>
      <c r="M24" s="105"/>
      <c r="N24" s="103"/>
      <c r="O24" s="105"/>
      <c r="P24" s="108"/>
      <c r="Y24" s="99"/>
      <c r="Z24" s="26"/>
      <c r="AA24" s="26"/>
      <c r="AB24" s="26"/>
      <c r="AC24" s="26">
        <v>1</v>
      </c>
      <c r="AD24" s="289">
        <f t="shared" si="0"/>
        <v>1</v>
      </c>
      <c r="AE24" s="290"/>
      <c r="AF24" s="224"/>
    </row>
    <row r="25" spans="1:32" ht="33" customHeight="1" thickTop="1" thickBot="1">
      <c r="A25" s="223">
        <v>20</v>
      </c>
      <c r="B25" s="224" t="s">
        <v>222</v>
      </c>
      <c r="C25" s="103"/>
      <c r="D25" s="9"/>
      <c r="E25" s="9"/>
      <c r="F25" s="9"/>
      <c r="G25" s="9"/>
      <c r="H25" s="9"/>
      <c r="I25" s="13"/>
      <c r="J25" s="9"/>
      <c r="K25" s="105"/>
      <c r="L25" s="103"/>
      <c r="M25" s="105"/>
      <c r="N25" s="103"/>
      <c r="O25" s="105"/>
      <c r="P25" s="108"/>
      <c r="Y25" s="99"/>
      <c r="Z25" s="26">
        <v>3</v>
      </c>
      <c r="AA25" s="26">
        <v>1</v>
      </c>
      <c r="AB25" s="26"/>
      <c r="AC25" s="26">
        <v>1</v>
      </c>
      <c r="AD25" s="289">
        <f t="shared" si="0"/>
        <v>5</v>
      </c>
      <c r="AE25" s="290"/>
      <c r="AF25" s="224"/>
    </row>
    <row r="26" spans="1:32" ht="33" customHeight="1" thickTop="1" thickBot="1">
      <c r="A26" s="223">
        <v>21</v>
      </c>
      <c r="B26" s="210" t="s">
        <v>227</v>
      </c>
      <c r="C26" s="103"/>
      <c r="D26" s="9"/>
      <c r="E26" s="9"/>
      <c r="F26" s="9"/>
      <c r="G26" s="9"/>
      <c r="H26" s="9"/>
      <c r="I26" s="13"/>
      <c r="J26" s="9"/>
      <c r="K26" s="105"/>
      <c r="L26" s="103"/>
      <c r="M26" s="105"/>
      <c r="N26" s="103"/>
      <c r="O26" s="105"/>
      <c r="P26" s="108"/>
      <c r="Y26" s="99"/>
      <c r="Z26" s="26">
        <v>1</v>
      </c>
      <c r="AA26" s="26"/>
      <c r="AB26" s="26">
        <v>2</v>
      </c>
      <c r="AC26" s="26"/>
      <c r="AD26" s="289">
        <f t="shared" ref="AD26:AD29" si="1">SUM(Z26:AC26)</f>
        <v>3</v>
      </c>
      <c r="AE26" s="290"/>
      <c r="AF26" s="224"/>
    </row>
    <row r="27" spans="1:32" ht="33" customHeight="1" thickTop="1" thickBot="1">
      <c r="A27" s="223">
        <v>22</v>
      </c>
      <c r="B27" s="224" t="s">
        <v>253</v>
      </c>
      <c r="C27" s="103"/>
      <c r="D27" s="9"/>
      <c r="E27" s="9"/>
      <c r="F27" s="9"/>
      <c r="G27" s="9"/>
      <c r="H27" s="9"/>
      <c r="I27" s="13"/>
      <c r="J27" s="9"/>
      <c r="K27" s="105"/>
      <c r="L27" s="103"/>
      <c r="M27" s="105"/>
      <c r="N27" s="103"/>
      <c r="O27" s="105"/>
      <c r="P27" s="108"/>
      <c r="Y27" s="99"/>
      <c r="Z27" s="26"/>
      <c r="AA27" s="26"/>
      <c r="AB27" s="26">
        <v>1</v>
      </c>
      <c r="AC27" s="26"/>
      <c r="AD27" s="289">
        <f t="shared" si="1"/>
        <v>1</v>
      </c>
      <c r="AE27" s="290"/>
      <c r="AF27" s="224"/>
    </row>
    <row r="28" spans="1:32" ht="33" customHeight="1" thickTop="1" thickBot="1">
      <c r="A28" s="223">
        <v>23</v>
      </c>
      <c r="B28" s="224" t="s">
        <v>246</v>
      </c>
      <c r="C28" s="103"/>
      <c r="D28" s="9"/>
      <c r="E28" s="9"/>
      <c r="F28" s="9"/>
      <c r="G28" s="9"/>
      <c r="H28" s="9"/>
      <c r="I28" s="13"/>
      <c r="J28" s="9"/>
      <c r="K28" s="105"/>
      <c r="L28" s="103"/>
      <c r="M28" s="105"/>
      <c r="N28" s="103"/>
      <c r="O28" s="105"/>
      <c r="P28" s="108"/>
      <c r="Y28" s="99"/>
      <c r="Z28" s="26"/>
      <c r="AA28" s="26"/>
      <c r="AB28" s="26"/>
      <c r="AC28" s="26">
        <v>1</v>
      </c>
      <c r="AD28" s="289">
        <f t="shared" si="1"/>
        <v>1</v>
      </c>
      <c r="AE28" s="290"/>
      <c r="AF28" s="224"/>
    </row>
    <row r="29" spans="1:32" ht="33" customHeight="1" thickTop="1" thickBot="1">
      <c r="A29" s="223">
        <v>24</v>
      </c>
      <c r="B29" s="224" t="s">
        <v>239</v>
      </c>
      <c r="C29" s="103"/>
      <c r="D29" s="9"/>
      <c r="E29" s="9"/>
      <c r="F29" s="9"/>
      <c r="G29" s="9"/>
      <c r="H29" s="9"/>
      <c r="I29" s="13"/>
      <c r="J29" s="9"/>
      <c r="K29" s="105"/>
      <c r="L29" s="103"/>
      <c r="M29" s="105"/>
      <c r="N29" s="103"/>
      <c r="O29" s="105"/>
      <c r="P29" s="108"/>
      <c r="Y29" s="99"/>
      <c r="Z29" s="26">
        <v>2</v>
      </c>
      <c r="AA29" s="26">
        <v>5</v>
      </c>
      <c r="AB29" s="26">
        <v>2</v>
      </c>
      <c r="AC29" s="26">
        <v>6</v>
      </c>
      <c r="AD29" s="289">
        <f t="shared" si="1"/>
        <v>15</v>
      </c>
      <c r="AE29" s="290"/>
      <c r="AF29" s="224"/>
    </row>
    <row r="30" spans="1:32" ht="33" customHeight="1" thickTop="1" thickBot="1">
      <c r="A30" s="223">
        <v>25</v>
      </c>
      <c r="B30" s="224" t="s">
        <v>249</v>
      </c>
      <c r="C30" s="103"/>
      <c r="D30" s="9"/>
      <c r="E30" s="9"/>
      <c r="F30" s="9"/>
      <c r="G30" s="9"/>
      <c r="H30" s="9"/>
      <c r="I30" s="13"/>
      <c r="J30" s="9"/>
      <c r="K30" s="105"/>
      <c r="L30" s="103"/>
      <c r="M30" s="105"/>
      <c r="N30" s="103"/>
      <c r="O30" s="105"/>
      <c r="P30" s="108"/>
      <c r="Y30" s="99"/>
      <c r="Z30" s="26"/>
      <c r="AA30" s="26"/>
      <c r="AB30" s="26">
        <v>2</v>
      </c>
      <c r="AC30" s="26"/>
      <c r="AD30" s="289">
        <f>SUM(Z30:AC30)</f>
        <v>2</v>
      </c>
      <c r="AE30" s="290"/>
      <c r="AF30" s="224"/>
    </row>
    <row r="31" spans="1:32" ht="33" customHeight="1" thickTop="1" thickBot="1">
      <c r="A31" s="223">
        <v>26</v>
      </c>
      <c r="B31" s="224" t="s">
        <v>223</v>
      </c>
      <c r="C31" s="103"/>
      <c r="D31" s="9"/>
      <c r="E31" s="9"/>
      <c r="F31" s="9"/>
      <c r="G31" s="9"/>
      <c r="H31" s="9"/>
      <c r="I31" s="13"/>
      <c r="J31" s="9"/>
      <c r="K31" s="105"/>
      <c r="L31" s="103"/>
      <c r="M31" s="105"/>
      <c r="N31" s="103"/>
      <c r="O31" s="105"/>
      <c r="P31" s="108"/>
      <c r="Y31" s="99"/>
      <c r="Z31" s="26">
        <v>6</v>
      </c>
      <c r="AA31" s="26">
        <v>2</v>
      </c>
      <c r="AB31" s="26"/>
      <c r="AC31" s="26"/>
      <c r="AD31" s="289">
        <f>SUM(Z31:AC31)</f>
        <v>8</v>
      </c>
      <c r="AE31" s="290"/>
      <c r="AF31" s="224"/>
    </row>
    <row r="32" spans="1:32" ht="33" customHeight="1" thickTop="1" thickBot="1">
      <c r="A32" s="223">
        <v>27</v>
      </c>
      <c r="B32" s="224" t="s">
        <v>257</v>
      </c>
      <c r="C32" s="103"/>
      <c r="D32" s="9"/>
      <c r="E32" s="9"/>
      <c r="F32" s="9"/>
      <c r="G32" s="9"/>
      <c r="H32" s="9"/>
      <c r="I32" s="13"/>
      <c r="J32" s="9"/>
      <c r="K32" s="105"/>
      <c r="L32" s="103"/>
      <c r="M32" s="105"/>
      <c r="N32" s="103"/>
      <c r="O32" s="105"/>
      <c r="P32" s="108"/>
      <c r="Y32" s="99"/>
      <c r="Z32" s="26"/>
      <c r="AA32" s="26">
        <v>1</v>
      </c>
      <c r="AB32" s="26">
        <v>1</v>
      </c>
      <c r="AC32" s="26"/>
      <c r="AD32" s="289">
        <f>SUM(Z32:AC32)</f>
        <v>2</v>
      </c>
      <c r="AE32" s="290"/>
      <c r="AF32" s="224"/>
    </row>
    <row r="33" spans="1:32" ht="33" customHeight="1" thickTop="1" thickBot="1">
      <c r="A33" s="223">
        <v>28</v>
      </c>
      <c r="B33" s="224" t="s">
        <v>7</v>
      </c>
      <c r="C33" s="103"/>
      <c r="D33" s="9"/>
      <c r="E33" s="9"/>
      <c r="F33" s="9"/>
      <c r="G33" s="9"/>
      <c r="H33" s="9"/>
      <c r="I33" s="13"/>
      <c r="J33" s="9"/>
      <c r="K33" s="105"/>
      <c r="L33" s="103"/>
      <c r="M33" s="105"/>
      <c r="N33" s="103"/>
      <c r="O33" s="105"/>
      <c r="P33" s="108"/>
      <c r="Y33" s="99"/>
      <c r="Z33" s="26">
        <v>1</v>
      </c>
      <c r="AA33" s="26"/>
      <c r="AB33" s="26"/>
      <c r="AC33" s="26"/>
      <c r="AD33" s="289">
        <f t="shared" si="0"/>
        <v>1</v>
      </c>
      <c r="AE33" s="290"/>
      <c r="AF33" s="224"/>
    </row>
    <row r="34" spans="1:32" ht="33" customHeight="1" thickTop="1" thickBot="1">
      <c r="A34" s="223">
        <v>29</v>
      </c>
      <c r="B34" s="224" t="s">
        <v>14</v>
      </c>
      <c r="C34" s="103"/>
      <c r="D34" s="9"/>
      <c r="E34" s="9"/>
      <c r="F34" s="9"/>
      <c r="G34" s="9"/>
      <c r="H34" s="9"/>
      <c r="I34" s="13"/>
      <c r="J34" s="9"/>
      <c r="K34" s="105"/>
      <c r="L34" s="103"/>
      <c r="M34" s="105"/>
      <c r="N34" s="103"/>
      <c r="O34" s="105"/>
      <c r="P34" s="108"/>
      <c r="Y34" s="99"/>
      <c r="Z34" s="26"/>
      <c r="AA34" s="26"/>
      <c r="AB34" s="26">
        <v>1</v>
      </c>
      <c r="AC34" s="26"/>
      <c r="AD34" s="289">
        <f t="shared" si="0"/>
        <v>1</v>
      </c>
      <c r="AE34" s="290"/>
      <c r="AF34" s="224"/>
    </row>
    <row r="35" spans="1:32" ht="33" customHeight="1" thickTop="1" thickBot="1">
      <c r="A35" s="223">
        <v>30</v>
      </c>
      <c r="B35" s="224" t="s">
        <v>18</v>
      </c>
      <c r="C35" s="103"/>
      <c r="D35" s="9"/>
      <c r="E35" s="9"/>
      <c r="F35" s="9"/>
      <c r="G35" s="9"/>
      <c r="H35" s="9"/>
      <c r="I35" s="13"/>
      <c r="J35" s="9"/>
      <c r="K35" s="105"/>
      <c r="L35" s="103"/>
      <c r="M35" s="105"/>
      <c r="N35" s="103"/>
      <c r="O35" s="105"/>
      <c r="P35" s="108"/>
      <c r="Y35" s="99"/>
      <c r="Z35" s="26">
        <v>1</v>
      </c>
      <c r="AA35" s="26"/>
      <c r="AB35" s="26">
        <v>1</v>
      </c>
      <c r="AC35" s="26"/>
      <c r="AD35" s="289">
        <f>SUM(Z35:AC35)</f>
        <v>2</v>
      </c>
      <c r="AE35" s="290"/>
      <c r="AF35" s="224"/>
    </row>
    <row r="36" spans="1:32" ht="33" customHeight="1" thickTop="1" thickBot="1">
      <c r="A36" s="223">
        <v>31</v>
      </c>
      <c r="B36" s="224" t="s">
        <v>21</v>
      </c>
      <c r="C36" s="103"/>
      <c r="D36" s="9"/>
      <c r="E36" s="9"/>
      <c r="F36" s="9"/>
      <c r="G36" s="9"/>
      <c r="H36" s="9"/>
      <c r="I36" s="13"/>
      <c r="J36" s="9"/>
      <c r="K36" s="105"/>
      <c r="L36" s="103"/>
      <c r="M36" s="105"/>
      <c r="N36" s="103"/>
      <c r="O36" s="105"/>
      <c r="P36" s="108"/>
      <c r="Y36" s="99"/>
      <c r="Z36" s="26">
        <v>1</v>
      </c>
      <c r="AA36" s="26">
        <v>2</v>
      </c>
      <c r="AB36" s="26"/>
      <c r="AC36" s="26">
        <v>1</v>
      </c>
      <c r="AD36" s="289">
        <f>SUM(Z36:AC36)</f>
        <v>4</v>
      </c>
      <c r="AE36" s="290"/>
      <c r="AF36" s="224"/>
    </row>
    <row r="37" spans="1:32" ht="33" customHeight="1" thickTop="1" thickBot="1">
      <c r="A37" s="223">
        <v>32</v>
      </c>
      <c r="B37" s="224" t="s">
        <v>224</v>
      </c>
      <c r="C37" s="103"/>
      <c r="D37" s="9"/>
      <c r="E37" s="9"/>
      <c r="F37" s="9"/>
      <c r="G37" s="9"/>
      <c r="H37" s="9"/>
      <c r="I37" s="13"/>
      <c r="J37" s="9"/>
      <c r="K37" s="105"/>
      <c r="L37" s="103"/>
      <c r="M37" s="105"/>
      <c r="N37" s="103"/>
      <c r="O37" s="105"/>
      <c r="P37" s="108"/>
      <c r="Y37" s="99"/>
      <c r="Z37" s="26"/>
      <c r="AA37" s="26">
        <v>1</v>
      </c>
      <c r="AB37" s="26">
        <v>1</v>
      </c>
      <c r="AC37" s="26"/>
      <c r="AD37" s="289">
        <f>SUM(Z37:AC37)</f>
        <v>2</v>
      </c>
      <c r="AE37" s="290"/>
      <c r="AF37" s="224"/>
    </row>
    <row r="38" spans="1:32" ht="33" customHeight="1" thickTop="1" thickBot="1">
      <c r="A38" s="223">
        <v>33</v>
      </c>
      <c r="B38" s="224" t="s">
        <v>70</v>
      </c>
      <c r="C38" s="103"/>
      <c r="D38" s="9"/>
      <c r="E38" s="9"/>
      <c r="F38" s="9"/>
      <c r="G38" s="9"/>
      <c r="H38" s="9"/>
      <c r="I38" s="13"/>
      <c r="J38" s="9"/>
      <c r="K38" s="105"/>
      <c r="L38" s="103"/>
      <c r="M38" s="105"/>
      <c r="N38" s="103"/>
      <c r="O38" s="105"/>
      <c r="P38" s="108"/>
      <c r="Y38" s="99"/>
      <c r="Z38" s="26"/>
      <c r="AA38" s="26"/>
      <c r="AB38" s="26">
        <v>4</v>
      </c>
      <c r="AC38" s="26">
        <v>2</v>
      </c>
      <c r="AD38" s="289">
        <f>SUM(Z38:AC38)</f>
        <v>6</v>
      </c>
      <c r="AE38" s="290"/>
      <c r="AF38" s="224"/>
    </row>
    <row r="39" spans="1:32" ht="33" customHeight="1" thickTop="1" thickBot="1">
      <c r="A39" s="223">
        <v>34</v>
      </c>
      <c r="B39" s="224" t="s">
        <v>225</v>
      </c>
      <c r="C39" s="103"/>
      <c r="D39" s="9"/>
      <c r="E39" s="9"/>
      <c r="F39" s="9"/>
      <c r="G39" s="9"/>
      <c r="H39" s="9"/>
      <c r="I39" s="13"/>
      <c r="J39" s="9"/>
      <c r="K39" s="105"/>
      <c r="L39" s="103"/>
      <c r="M39" s="105"/>
      <c r="N39" s="103"/>
      <c r="O39" s="105"/>
      <c r="P39" s="108"/>
      <c r="Y39" s="99"/>
      <c r="Z39" s="26">
        <v>1</v>
      </c>
      <c r="AA39" s="26">
        <v>3</v>
      </c>
      <c r="AB39" s="26"/>
      <c r="AC39" s="26">
        <v>1</v>
      </c>
      <c r="AD39" s="289">
        <f>SUM(Z39:AC39)</f>
        <v>5</v>
      </c>
      <c r="AE39" s="290"/>
      <c r="AF39" s="224"/>
    </row>
    <row r="40" spans="1:32" ht="33" customHeight="1" thickTop="1" thickBot="1">
      <c r="A40" s="223">
        <v>35</v>
      </c>
      <c r="B40" s="224" t="s">
        <v>231</v>
      </c>
      <c r="C40" s="103"/>
      <c r="D40" s="9"/>
      <c r="E40" s="9"/>
      <c r="F40" s="9"/>
      <c r="G40" s="9"/>
      <c r="H40" s="9"/>
      <c r="I40" s="13"/>
      <c r="J40" s="9"/>
      <c r="K40" s="105"/>
      <c r="L40" s="103"/>
      <c r="M40" s="105"/>
      <c r="N40" s="103"/>
      <c r="O40" s="105"/>
      <c r="P40" s="108"/>
      <c r="Y40" s="99"/>
      <c r="Z40" s="26">
        <v>1</v>
      </c>
      <c r="AA40" s="26"/>
      <c r="AB40" s="26"/>
      <c r="AC40" s="26"/>
      <c r="AD40" s="289">
        <f t="shared" si="0"/>
        <v>1</v>
      </c>
      <c r="AE40" s="290"/>
      <c r="AF40" s="224"/>
    </row>
    <row r="41" spans="1:32" ht="33" customHeight="1" thickTop="1" thickBot="1">
      <c r="A41" s="223">
        <v>36</v>
      </c>
      <c r="B41" s="224" t="s">
        <v>226</v>
      </c>
      <c r="C41" s="103"/>
      <c r="D41" s="9"/>
      <c r="E41" s="9"/>
      <c r="F41" s="9"/>
      <c r="G41" s="9"/>
      <c r="H41" s="9"/>
      <c r="I41" s="13"/>
      <c r="J41" s="9"/>
      <c r="K41" s="105"/>
      <c r="L41" s="103"/>
      <c r="M41" s="105"/>
      <c r="N41" s="103"/>
      <c r="O41" s="105"/>
      <c r="P41" s="108"/>
      <c r="Y41" s="99"/>
      <c r="Z41" s="26"/>
      <c r="AA41" s="26">
        <v>1</v>
      </c>
      <c r="AB41" s="26">
        <v>1</v>
      </c>
      <c r="AC41" s="26">
        <v>1</v>
      </c>
      <c r="AD41" s="289">
        <f t="shared" si="0"/>
        <v>3</v>
      </c>
      <c r="AE41" s="290"/>
      <c r="AF41" s="224"/>
    </row>
    <row r="42" spans="1:32" ht="33" customHeight="1" thickTop="1" thickBot="1">
      <c r="A42" s="223">
        <v>37</v>
      </c>
      <c r="B42" s="224" t="s">
        <v>75</v>
      </c>
      <c r="C42" s="103"/>
      <c r="D42" s="9"/>
      <c r="E42" s="9"/>
      <c r="F42" s="9"/>
      <c r="G42" s="9"/>
      <c r="H42" s="9"/>
      <c r="I42" s="13"/>
      <c r="J42" s="9"/>
      <c r="K42" s="105"/>
      <c r="L42" s="103"/>
      <c r="M42" s="105"/>
      <c r="N42" s="103"/>
      <c r="O42" s="105"/>
      <c r="P42" s="108"/>
      <c r="Y42" s="99"/>
      <c r="Z42" s="26"/>
      <c r="AA42" s="26"/>
      <c r="AB42" s="26">
        <v>1</v>
      </c>
      <c r="AC42" s="26"/>
      <c r="AD42" s="289">
        <f t="shared" si="0"/>
        <v>1</v>
      </c>
      <c r="AE42" s="290"/>
      <c r="AF42" s="224"/>
    </row>
    <row r="43" spans="1:32" ht="15.5" thickTop="1" thickBot="1">
      <c r="A43" s="350" t="s">
        <v>176</v>
      </c>
      <c r="B43" s="351"/>
      <c r="C43" s="56">
        <f>SUM(C6:C42)</f>
        <v>0</v>
      </c>
      <c r="D43" s="56">
        <f>SUM(D6:D42)</f>
        <v>0</v>
      </c>
      <c r="E43" s="56">
        <v>1</v>
      </c>
      <c r="F43" s="56">
        <f>SUM(F6:F42)</f>
        <v>0</v>
      </c>
      <c r="G43" s="56">
        <f>SUM(G6:G42)</f>
        <v>0</v>
      </c>
      <c r="H43" s="56">
        <v>1</v>
      </c>
      <c r="I43" s="15">
        <f t="shared" ref="I43:AC43" si="2">SUM(I6:I42)</f>
        <v>0</v>
      </c>
      <c r="J43" s="56">
        <f t="shared" si="2"/>
        <v>0</v>
      </c>
      <c r="K43" s="114">
        <f t="shared" si="2"/>
        <v>0</v>
      </c>
      <c r="L43" s="95">
        <f t="shared" si="2"/>
        <v>0</v>
      </c>
      <c r="M43" s="114">
        <f t="shared" si="2"/>
        <v>0</v>
      </c>
      <c r="N43" s="95">
        <f t="shared" si="2"/>
        <v>0</v>
      </c>
      <c r="O43" s="114">
        <f t="shared" si="2"/>
        <v>0</v>
      </c>
      <c r="P43" s="116">
        <f t="shared" si="2"/>
        <v>0</v>
      </c>
      <c r="Q43" s="56">
        <f t="shared" si="2"/>
        <v>0</v>
      </c>
      <c r="R43" s="15">
        <f t="shared" si="2"/>
        <v>0</v>
      </c>
      <c r="S43" s="95">
        <f t="shared" si="2"/>
        <v>0</v>
      </c>
      <c r="T43" s="15">
        <f t="shared" si="2"/>
        <v>0</v>
      </c>
      <c r="U43" s="95">
        <f t="shared" si="2"/>
        <v>0</v>
      </c>
      <c r="V43" s="15">
        <f t="shared" si="2"/>
        <v>0</v>
      </c>
      <c r="W43" s="56">
        <f t="shared" si="2"/>
        <v>0</v>
      </c>
      <c r="X43" s="15">
        <f t="shared" si="2"/>
        <v>0</v>
      </c>
      <c r="Y43" s="108">
        <f t="shared" si="2"/>
        <v>0</v>
      </c>
      <c r="Z43" s="226">
        <f t="shared" si="2"/>
        <v>36</v>
      </c>
      <c r="AA43" s="226">
        <f t="shared" si="2"/>
        <v>25</v>
      </c>
      <c r="AB43" s="226">
        <f t="shared" si="2"/>
        <v>34</v>
      </c>
      <c r="AC43" s="227">
        <f t="shared" si="2"/>
        <v>20</v>
      </c>
      <c r="AD43" s="289">
        <f>SUM(AD6:AE42)</f>
        <v>115</v>
      </c>
      <c r="AE43" s="290"/>
      <c r="AF43" s="224"/>
    </row>
    <row r="44" spans="1:32" ht="7.5" customHeight="1" thickTop="1" thickBot="1">
      <c r="C44" s="3"/>
      <c r="D44" s="3"/>
      <c r="E44" s="3"/>
      <c r="I44" s="6"/>
      <c r="J44" s="6"/>
      <c r="Y44" s="23"/>
      <c r="Z44" s="4"/>
      <c r="AA44" s="4"/>
      <c r="AB44" s="4"/>
      <c r="AC44" s="4"/>
      <c r="AD44" s="4"/>
      <c r="AE44" s="4"/>
      <c r="AF44" s="224"/>
    </row>
    <row r="45" spans="1:32" ht="15.5" thickTop="1" thickBot="1">
      <c r="A45" s="284" t="s">
        <v>177</v>
      </c>
      <c r="B45" s="284"/>
      <c r="C45" s="80" t="s">
        <v>172</v>
      </c>
      <c r="D45" s="80" t="s">
        <v>173</v>
      </c>
      <c r="E45" s="80" t="s">
        <v>175</v>
      </c>
      <c r="F45" s="80" t="s">
        <v>172</v>
      </c>
      <c r="G45" s="80" t="s">
        <v>173</v>
      </c>
      <c r="H45" s="80" t="s">
        <v>175</v>
      </c>
      <c r="I45" s="80" t="s">
        <v>173</v>
      </c>
      <c r="J45" s="80" t="s">
        <v>172</v>
      </c>
      <c r="K45" s="80" t="s">
        <v>173</v>
      </c>
      <c r="L45" s="80" t="s">
        <v>172</v>
      </c>
      <c r="M45" s="80" t="s">
        <v>173</v>
      </c>
      <c r="N45" s="80" t="s">
        <v>172</v>
      </c>
      <c r="O45" s="156" t="s">
        <v>172</v>
      </c>
      <c r="P45" s="182" t="s">
        <v>178</v>
      </c>
      <c r="Q45" s="80" t="s">
        <v>172</v>
      </c>
      <c r="R45" s="80" t="s">
        <v>173</v>
      </c>
      <c r="S45" s="80" t="s">
        <v>172</v>
      </c>
      <c r="T45" s="80" t="s">
        <v>173</v>
      </c>
      <c r="U45" s="80" t="s">
        <v>172</v>
      </c>
      <c r="V45" s="80" t="s">
        <v>173</v>
      </c>
      <c r="W45" s="80" t="s">
        <v>172</v>
      </c>
      <c r="X45" s="80" t="s">
        <v>173</v>
      </c>
      <c r="Y45" s="80" t="s">
        <v>178</v>
      </c>
      <c r="Z45" s="4"/>
      <c r="AA45" s="4"/>
      <c r="AB45" s="4"/>
      <c r="AC45" s="4"/>
      <c r="AD45" s="4"/>
      <c r="AE45" s="4"/>
      <c r="AF45" s="224"/>
    </row>
    <row r="46" spans="1:32" ht="17.25" customHeight="1" thickTop="1" thickBot="1">
      <c r="A46" s="346" t="s">
        <v>180</v>
      </c>
      <c r="B46" s="276"/>
      <c r="C46" s="81">
        <v>28</v>
      </c>
      <c r="D46" s="81">
        <v>17</v>
      </c>
      <c r="E46" s="81">
        <v>1</v>
      </c>
      <c r="F46" s="81">
        <v>24</v>
      </c>
      <c r="G46" s="81">
        <v>16</v>
      </c>
      <c r="H46" s="81">
        <v>1</v>
      </c>
      <c r="I46" s="16">
        <f>SUM(C46:H46)</f>
        <v>87</v>
      </c>
      <c r="J46" s="132">
        <f t="shared" ref="J46:O46" si="3">J43</f>
        <v>0</v>
      </c>
      <c r="K46" s="54">
        <f t="shared" si="3"/>
        <v>0</v>
      </c>
      <c r="L46" s="132">
        <f t="shared" si="3"/>
        <v>0</v>
      </c>
      <c r="M46" s="54">
        <f t="shared" si="3"/>
        <v>0</v>
      </c>
      <c r="N46" s="132">
        <f t="shared" si="3"/>
        <v>0</v>
      </c>
      <c r="O46" s="125">
        <f t="shared" si="3"/>
        <v>0</v>
      </c>
      <c r="P46" s="135">
        <f>SUM(J46:O46)</f>
        <v>0</v>
      </c>
      <c r="Q46" s="266">
        <f>SUM(Q43,R43)</f>
        <v>0</v>
      </c>
      <c r="R46" s="281"/>
      <c r="S46" s="280">
        <f>SUM(S43,T43)</f>
        <v>0</v>
      </c>
      <c r="T46" s="281"/>
      <c r="U46" s="280">
        <f>SUM(U43:V43)</f>
        <v>0</v>
      </c>
      <c r="V46" s="281"/>
      <c r="W46" s="280">
        <f>SUM(W43:X43)</f>
        <v>0</v>
      </c>
      <c r="X46" s="281"/>
      <c r="Y46" s="54">
        <f>SUM(Q46:X46)</f>
        <v>0</v>
      </c>
      <c r="Z46" s="285">
        <f>SUM(Z43,AC43)</f>
        <v>56</v>
      </c>
      <c r="AA46" s="286"/>
      <c r="AB46" s="286"/>
      <c r="AC46" s="291"/>
      <c r="AD46" s="282">
        <f>SUM(Z46:AC46)</f>
        <v>56</v>
      </c>
      <c r="AE46" s="283"/>
      <c r="AF46" s="224"/>
    </row>
    <row r="47" spans="1:32" ht="15.5" thickTop="1" thickBot="1">
      <c r="A47" s="305" t="s">
        <v>181</v>
      </c>
      <c r="B47" s="305"/>
      <c r="C47" s="82">
        <f t="shared" ref="C47:I47" si="4">SUM(C46:C46)</f>
        <v>28</v>
      </c>
      <c r="D47" s="82">
        <f t="shared" si="4"/>
        <v>17</v>
      </c>
      <c r="E47" s="82">
        <f t="shared" si="4"/>
        <v>1</v>
      </c>
      <c r="F47" s="82">
        <f t="shared" si="4"/>
        <v>24</v>
      </c>
      <c r="G47" s="82">
        <f t="shared" si="4"/>
        <v>16</v>
      </c>
      <c r="H47" s="82">
        <f t="shared" si="4"/>
        <v>1</v>
      </c>
      <c r="I47" s="51">
        <f t="shared" si="4"/>
        <v>87</v>
      </c>
      <c r="J47" s="178" t="e">
        <f>J46+#REF!</f>
        <v>#REF!</v>
      </c>
      <c r="K47" s="179" t="e">
        <f>K46+#REF!</f>
        <v>#REF!</v>
      </c>
      <c r="L47" s="178" t="e">
        <f>L46+#REF!</f>
        <v>#REF!</v>
      </c>
      <c r="M47" s="179" t="e">
        <f>M46+#REF!</f>
        <v>#REF!</v>
      </c>
      <c r="N47" s="178" t="e">
        <f>N46+#REF!</f>
        <v>#REF!</v>
      </c>
      <c r="O47" s="179" t="e">
        <f>O46+#REF!</f>
        <v>#REF!</v>
      </c>
      <c r="P47" s="135" t="e">
        <f>SUM(J47:O47)</f>
        <v>#REF!</v>
      </c>
      <c r="Q47" s="284">
        <f>SUM(Q43:R46)</f>
        <v>0</v>
      </c>
      <c r="R47" s="345"/>
      <c r="S47" s="284">
        <f>SUM(S43:T46)</f>
        <v>0</v>
      </c>
      <c r="T47" s="284"/>
      <c r="U47" s="287">
        <f>SUM(U43:V46)</f>
        <v>0</v>
      </c>
      <c r="V47" s="287"/>
      <c r="W47" s="287">
        <f>SUM(W43:X46)</f>
        <v>0</v>
      </c>
      <c r="X47" s="287"/>
      <c r="Y47" s="55">
        <f>SUM(Q47:X47)</f>
        <v>0</v>
      </c>
      <c r="Z47" s="292">
        <f>SUM(Z43:AC43)</f>
        <v>115</v>
      </c>
      <c r="AA47" s="341"/>
      <c r="AB47" s="341"/>
      <c r="AC47" s="293"/>
      <c r="AD47" s="282">
        <f>SUM(Z47:AC47)</f>
        <v>115</v>
      </c>
      <c r="AE47" s="283"/>
      <c r="AF47" s="224"/>
    </row>
    <row r="48" spans="1:32" s="93" customFormat="1" ht="15.5" thickTop="1" thickBot="1">
      <c r="A48" s="85"/>
      <c r="B48" s="85"/>
      <c r="C48" s="86"/>
      <c r="D48" s="86"/>
      <c r="E48" s="87"/>
      <c r="F48" s="88"/>
      <c r="G48" s="86"/>
      <c r="H48" s="87"/>
      <c r="I48" s="89"/>
      <c r="J48" s="90"/>
      <c r="K48" s="91"/>
      <c r="L48" s="90"/>
      <c r="M48" s="91"/>
      <c r="N48" s="90"/>
      <c r="O48" s="91"/>
      <c r="P48" s="136"/>
      <c r="Q48" s="86"/>
      <c r="R48" s="87"/>
      <c r="S48" s="86"/>
      <c r="T48" s="86"/>
      <c r="U48" s="88"/>
      <c r="V48" s="87"/>
      <c r="W48" s="88"/>
      <c r="X48" s="87"/>
      <c r="Y48" s="88"/>
      <c r="Z48" s="229"/>
      <c r="AA48" s="255"/>
      <c r="AB48" s="255"/>
      <c r="AC48" s="230"/>
      <c r="AD48" s="231"/>
      <c r="AE48" s="232"/>
      <c r="AF48" s="224"/>
    </row>
    <row r="49" spans="1:32" ht="15.5" thickTop="1" thickBot="1">
      <c r="A49" s="348" t="s">
        <v>182</v>
      </c>
      <c r="B49" s="348"/>
      <c r="C49" s="324">
        <v>18</v>
      </c>
      <c r="D49" s="325"/>
      <c r="E49" s="326"/>
      <c r="F49" s="324">
        <v>28</v>
      </c>
      <c r="G49" s="325"/>
      <c r="H49" s="326"/>
      <c r="I49" s="16">
        <f>SUM(C49:H49)</f>
        <v>46</v>
      </c>
      <c r="J49" s="274">
        <v>23</v>
      </c>
      <c r="K49" s="273"/>
      <c r="L49" s="274">
        <v>55</v>
      </c>
      <c r="M49" s="273"/>
      <c r="N49" s="274">
        <v>36</v>
      </c>
      <c r="O49" s="271"/>
      <c r="P49" s="135">
        <f>SUM(J49:O49)</f>
        <v>114</v>
      </c>
      <c r="Q49" s="271"/>
      <c r="R49" s="273"/>
      <c r="S49" s="274"/>
      <c r="T49" s="273"/>
      <c r="U49" s="274"/>
      <c r="V49" s="273"/>
      <c r="W49" s="274"/>
      <c r="X49" s="273"/>
      <c r="Y49" s="53">
        <f>SUM(Q49:X49)</f>
        <v>0</v>
      </c>
      <c r="Z49" s="282"/>
      <c r="AA49" s="288"/>
      <c r="AB49" s="288"/>
      <c r="AC49" s="283"/>
      <c r="AD49" s="282">
        <f>SUM(Z49:AC49)</f>
        <v>0</v>
      </c>
      <c r="AE49" s="283"/>
      <c r="AF49" s="224"/>
    </row>
    <row r="50" spans="1:32" ht="15.5" thickTop="1" thickBot="1">
      <c r="A50" s="43"/>
      <c r="B50" s="43"/>
      <c r="C50" s="44"/>
      <c r="D50" s="44"/>
      <c r="E50" s="44"/>
      <c r="F50" s="44"/>
      <c r="G50" s="44"/>
      <c r="H50" s="41"/>
      <c r="I50" s="26"/>
      <c r="J50" s="45"/>
      <c r="K50" s="47"/>
      <c r="L50" s="45"/>
      <c r="M50" s="47"/>
      <c r="N50" s="45"/>
      <c r="O50" s="46"/>
      <c r="P50" s="135"/>
      <c r="Q50" s="44"/>
      <c r="R50" s="44"/>
      <c r="S50" s="44"/>
      <c r="T50" s="44"/>
      <c r="U50" s="44"/>
      <c r="V50" s="44"/>
      <c r="W50" s="44"/>
      <c r="X50" s="44"/>
      <c r="Y50" s="44"/>
      <c r="Z50" s="233"/>
      <c r="AA50" s="233"/>
      <c r="AB50" s="233"/>
      <c r="AC50" s="233"/>
      <c r="AD50" s="235"/>
      <c r="AE50" s="236"/>
      <c r="AF50" s="224"/>
    </row>
    <row r="51" spans="1:32" ht="15.5" thickTop="1" thickBot="1">
      <c r="A51" s="346" t="s">
        <v>183</v>
      </c>
      <c r="B51" s="346"/>
      <c r="C51" s="269">
        <f>SUM(C43,F43)</f>
        <v>0</v>
      </c>
      <c r="D51" s="270"/>
      <c r="E51" s="270"/>
      <c r="F51" s="270"/>
      <c r="G51" s="270"/>
      <c r="H51" s="347"/>
      <c r="I51" s="16">
        <f>SUM(C51:G51)</f>
        <v>0</v>
      </c>
      <c r="J51" s="280">
        <f>J46</f>
        <v>0</v>
      </c>
      <c r="K51" s="281"/>
      <c r="L51" s="280">
        <f>L46</f>
        <v>0</v>
      </c>
      <c r="M51" s="281"/>
      <c r="N51" s="280">
        <f>N46</f>
        <v>0</v>
      </c>
      <c r="O51" s="266"/>
      <c r="P51" s="135">
        <f>SUM(J51:O51)</f>
        <v>0</v>
      </c>
      <c r="Q51" s="266"/>
      <c r="R51" s="266"/>
      <c r="S51" s="280"/>
      <c r="T51" s="266"/>
      <c r="U51" s="280">
        <f>SUM(Q43,S43,U43,W43)</f>
        <v>0</v>
      </c>
      <c r="V51" s="266"/>
      <c r="W51" s="266"/>
      <c r="X51" s="266"/>
      <c r="Y51" s="53">
        <f>SUM(Q51:X51)</f>
        <v>0</v>
      </c>
      <c r="Z51" s="285"/>
      <c r="AA51" s="286"/>
      <c r="AB51" s="286"/>
      <c r="AC51" s="286"/>
      <c r="AD51" s="282">
        <f>SUM(Z43+AB43)</f>
        <v>70</v>
      </c>
      <c r="AE51" s="283"/>
      <c r="AF51" s="224"/>
    </row>
    <row r="52" spans="1:32" ht="15.5" thickTop="1" thickBot="1">
      <c r="A52" s="346" t="s">
        <v>184</v>
      </c>
      <c r="B52" s="346"/>
      <c r="C52" s="269">
        <f>SUM(D43,G43)</f>
        <v>0</v>
      </c>
      <c r="D52" s="270"/>
      <c r="E52" s="270"/>
      <c r="F52" s="270"/>
      <c r="G52" s="270"/>
      <c r="H52" s="347"/>
      <c r="I52" s="16">
        <f>SUM(C52:G52)</f>
        <v>0</v>
      </c>
      <c r="J52" s="280">
        <f>K46</f>
        <v>0</v>
      </c>
      <c r="K52" s="281"/>
      <c r="L52" s="280">
        <f>M46</f>
        <v>0</v>
      </c>
      <c r="M52" s="281"/>
      <c r="N52" s="280">
        <f>O46</f>
        <v>0</v>
      </c>
      <c r="O52" s="266"/>
      <c r="P52" s="135">
        <f>SUM(J52:O52)</f>
        <v>0</v>
      </c>
      <c r="Q52" s="266"/>
      <c r="R52" s="266"/>
      <c r="S52" s="280"/>
      <c r="T52" s="266"/>
      <c r="U52" s="280">
        <f>SUM(R43,T43,V43,X43)</f>
        <v>0</v>
      </c>
      <c r="V52" s="266"/>
      <c r="W52" s="266"/>
      <c r="X52" s="266"/>
      <c r="Y52" s="53">
        <f>SUM(Q52:X52)</f>
        <v>0</v>
      </c>
      <c r="Z52" s="285"/>
      <c r="AA52" s="286"/>
      <c r="AB52" s="286"/>
      <c r="AC52" s="286"/>
      <c r="AD52" s="282">
        <f>SUM(AC43+AA43)</f>
        <v>45</v>
      </c>
      <c r="AE52" s="283"/>
      <c r="AF52" s="224"/>
    </row>
    <row r="53" spans="1:32" ht="15.5" thickTop="1" thickBot="1">
      <c r="A53" s="215"/>
      <c r="B53" s="215"/>
      <c r="C53" s="206"/>
      <c r="D53" s="207"/>
      <c r="E53" s="207"/>
      <c r="F53" s="207"/>
      <c r="G53" s="207"/>
      <c r="H53" s="208"/>
      <c r="I53" s="16"/>
      <c r="J53" s="213"/>
      <c r="K53" s="213"/>
      <c r="L53" s="213"/>
      <c r="M53" s="213"/>
      <c r="N53" s="213"/>
      <c r="O53" s="213"/>
      <c r="P53" s="212"/>
      <c r="Q53" s="213"/>
      <c r="R53" s="213"/>
      <c r="S53" s="213"/>
      <c r="T53" s="213"/>
      <c r="U53" s="213"/>
      <c r="V53" s="213"/>
      <c r="W53" s="213" t="s">
        <v>178</v>
      </c>
      <c r="X53" s="213"/>
      <c r="Y53" s="53">
        <f>SUM(Y51:Y52)</f>
        <v>0</v>
      </c>
      <c r="Z53" s="238"/>
      <c r="AA53" s="238"/>
      <c r="AB53" s="238"/>
      <c r="AC53" s="238"/>
      <c r="AD53" s="288">
        <f>SUM(AD51:AE52)</f>
        <v>115</v>
      </c>
      <c r="AE53" s="283"/>
    </row>
    <row r="54" spans="1:32" ht="15" thickTop="1"/>
  </sheetData>
  <mergeCells count="113">
    <mergeCell ref="C2:I2"/>
    <mergeCell ref="J2:P2"/>
    <mergeCell ref="Q2:Y2"/>
    <mergeCell ref="Z2:AC2"/>
    <mergeCell ref="U3:X3"/>
    <mergeCell ref="Y3:Y5"/>
    <mergeCell ref="Q4:R4"/>
    <mergeCell ref="S4:T4"/>
    <mergeCell ref="U4:V4"/>
    <mergeCell ref="W4:X4"/>
    <mergeCell ref="Z3:AC3"/>
    <mergeCell ref="F4:H4"/>
    <mergeCell ref="C3:H3"/>
    <mergeCell ref="C4:E4"/>
    <mergeCell ref="L3:M3"/>
    <mergeCell ref="I3:I5"/>
    <mergeCell ref="P3:P5"/>
    <mergeCell ref="Q3:R3"/>
    <mergeCell ref="Q47:R47"/>
    <mergeCell ref="S47:T47"/>
    <mergeCell ref="U46:V46"/>
    <mergeCell ref="W47:X47"/>
    <mergeCell ref="Z46:AC46"/>
    <mergeCell ref="A52:B52"/>
    <mergeCell ref="A51:B51"/>
    <mergeCell ref="A47:B47"/>
    <mergeCell ref="W46:X46"/>
    <mergeCell ref="J49:K49"/>
    <mergeCell ref="L51:M51"/>
    <mergeCell ref="L52:M52"/>
    <mergeCell ref="J51:K51"/>
    <mergeCell ref="J52:K52"/>
    <mergeCell ref="C51:H51"/>
    <mergeCell ref="C52:H52"/>
    <mergeCell ref="L49:M49"/>
    <mergeCell ref="A49:B49"/>
    <mergeCell ref="C49:E49"/>
    <mergeCell ref="F49:H49"/>
    <mergeCell ref="A46:B46"/>
    <mergeCell ref="Q46:R46"/>
    <mergeCell ref="S46:T46"/>
    <mergeCell ref="S3:T3"/>
    <mergeCell ref="J3:K3"/>
    <mergeCell ref="N3:O3"/>
    <mergeCell ref="A45:B45"/>
    <mergeCell ref="AD1:AE5"/>
    <mergeCell ref="AD21:AE21"/>
    <mergeCell ref="AD22:AE22"/>
    <mergeCell ref="AD23:AE23"/>
    <mergeCell ref="AD24:AE24"/>
    <mergeCell ref="AD20:AE20"/>
    <mergeCell ref="AD7:AE7"/>
    <mergeCell ref="AD8:AE8"/>
    <mergeCell ref="AD9:AE9"/>
    <mergeCell ref="AD40:AE40"/>
    <mergeCell ref="AD41:AE41"/>
    <mergeCell ref="AD42:AE42"/>
    <mergeCell ref="Z4:AA4"/>
    <mergeCell ref="AB4:AC4"/>
    <mergeCell ref="AD32:AE32"/>
    <mergeCell ref="AD35:AE35"/>
    <mergeCell ref="AD36:AE36"/>
    <mergeCell ref="A1:B1"/>
    <mergeCell ref="A43:B43"/>
    <mergeCell ref="L4:M4"/>
    <mergeCell ref="AD29:AE29"/>
    <mergeCell ref="AD30:AE30"/>
    <mergeCell ref="AD31:AE31"/>
    <mergeCell ref="AD53:AE53"/>
    <mergeCell ref="N49:O49"/>
    <mergeCell ref="AD49:AE49"/>
    <mergeCell ref="Z49:AC49"/>
    <mergeCell ref="U52:X52"/>
    <mergeCell ref="S49:T49"/>
    <mergeCell ref="W49:X49"/>
    <mergeCell ref="Q52:R52"/>
    <mergeCell ref="S52:T52"/>
    <mergeCell ref="N52:O52"/>
    <mergeCell ref="Q51:R51"/>
    <mergeCell ref="N51:O51"/>
    <mergeCell ref="U49:V49"/>
    <mergeCell ref="Q49:R49"/>
    <mergeCell ref="Z52:AC52"/>
    <mergeCell ref="AD52:AE52"/>
    <mergeCell ref="S51:T51"/>
    <mergeCell ref="U51:X51"/>
    <mergeCell ref="AD51:AE51"/>
    <mergeCell ref="Z51:AC51"/>
    <mergeCell ref="U47:V47"/>
    <mergeCell ref="AD37:AE37"/>
    <mergeCell ref="AD38:AE38"/>
    <mergeCell ref="AD39:AE39"/>
    <mergeCell ref="AD46:AE46"/>
    <mergeCell ref="AD47:AE47"/>
    <mergeCell ref="Z47:AC47"/>
    <mergeCell ref="AD6:AE6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AD18:AE18"/>
    <mergeCell ref="AD19:AE19"/>
    <mergeCell ref="AD25:AE25"/>
    <mergeCell ref="AD33:AE33"/>
    <mergeCell ref="AD34:AE34"/>
    <mergeCell ref="AD43:AE43"/>
    <mergeCell ref="AD26:AE26"/>
    <mergeCell ref="AD27:AE27"/>
    <mergeCell ref="AD28:AE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B1D5-57E1-1C41-B872-2897E4406881}">
  <dimension ref="A1:AC48"/>
  <sheetViews>
    <sheetView zoomScaleNormal="85" workbookViewId="0">
      <pane ySplit="1" topLeftCell="A2" activePane="bottomLeft" state="frozen"/>
      <selection pane="bottomLeft" activeCell="AF48" sqref="AF48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7" width="6" style="2" hidden="1" customWidth="1"/>
    <col min="8" max="8" width="9" hidden="1" customWidth="1"/>
    <col min="9" max="9" width="6.81640625" hidden="1" customWidth="1"/>
    <col min="10" max="10" width="7" hidden="1" customWidth="1"/>
    <col min="11" max="11" width="6.453125" hidden="1" customWidth="1"/>
    <col min="12" max="12" width="5.453125" hidden="1" customWidth="1"/>
    <col min="13" max="13" width="7.36328125" hidden="1" customWidth="1"/>
    <col min="14" max="15" width="7.1796875" hidden="1" customWidth="1"/>
    <col min="16" max="16" width="9.81640625" hidden="1" customWidth="1"/>
    <col min="17" max="24" width="7.36328125" style="3" hidden="1" customWidth="1"/>
    <col min="25" max="25" width="12.453125" hidden="1" customWidth="1"/>
    <col min="26" max="26" width="8.1796875" customWidth="1"/>
    <col min="27" max="27" width="7.453125" customWidth="1"/>
    <col min="28" max="28" width="5.1796875" customWidth="1"/>
    <col min="29" max="29" width="4.81640625" customWidth="1"/>
  </cols>
  <sheetData>
    <row r="1" spans="1:29" ht="24.75" customHeight="1" thickTop="1" thickBot="1">
      <c r="A1" s="349" t="s">
        <v>258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297" t="s">
        <v>159</v>
      </c>
      <c r="AC1" s="298"/>
    </row>
    <row r="2" spans="1:29" ht="31" customHeight="1" thickTop="1" thickBot="1">
      <c r="A2" s="10"/>
      <c r="B2" s="10"/>
      <c r="C2" s="264" t="s">
        <v>160</v>
      </c>
      <c r="D2" s="264"/>
      <c r="E2" s="264"/>
      <c r="F2" s="264"/>
      <c r="G2" s="264"/>
      <c r="H2" s="265"/>
      <c r="I2" s="307" t="s">
        <v>161</v>
      </c>
      <c r="J2" s="308"/>
      <c r="K2" s="308"/>
      <c r="L2" s="308"/>
      <c r="M2" s="308"/>
      <c r="N2" s="308"/>
      <c r="O2" s="308"/>
      <c r="P2" s="310"/>
      <c r="Q2" s="307" t="s">
        <v>186</v>
      </c>
      <c r="R2" s="308"/>
      <c r="S2" s="308"/>
      <c r="T2" s="308"/>
      <c r="U2" s="308"/>
      <c r="V2" s="308"/>
      <c r="W2" s="308"/>
      <c r="X2" s="308"/>
      <c r="Y2" s="308"/>
      <c r="Z2" s="372" t="s">
        <v>259</v>
      </c>
      <c r="AA2" s="372"/>
      <c r="AB2" s="299"/>
      <c r="AC2" s="300"/>
    </row>
    <row r="3" spans="1:29" ht="18" customHeight="1" thickTop="1" thickBot="1">
      <c r="A3" s="10"/>
      <c r="B3" s="28" t="s">
        <v>162</v>
      </c>
      <c r="C3" s="330" t="s">
        <v>164</v>
      </c>
      <c r="D3" s="331"/>
      <c r="E3" s="331"/>
      <c r="F3" s="331"/>
      <c r="G3" s="331"/>
      <c r="H3" s="312" t="s">
        <v>165</v>
      </c>
      <c r="I3" s="316" t="s">
        <v>166</v>
      </c>
      <c r="J3" s="342"/>
      <c r="K3" s="371" t="s">
        <v>167</v>
      </c>
      <c r="L3" s="296"/>
      <c r="M3" s="342"/>
      <c r="N3" s="371" t="s">
        <v>168</v>
      </c>
      <c r="O3" s="342"/>
      <c r="P3" s="301" t="s">
        <v>159</v>
      </c>
      <c r="Q3" s="363" t="s">
        <v>188</v>
      </c>
      <c r="R3" s="317"/>
      <c r="S3" s="373" t="s">
        <v>169</v>
      </c>
      <c r="T3" s="317"/>
      <c r="U3" s="373" t="s">
        <v>189</v>
      </c>
      <c r="V3" s="317"/>
      <c r="W3" s="317"/>
      <c r="X3" s="374"/>
      <c r="Y3" s="312" t="s">
        <v>159</v>
      </c>
      <c r="Z3" s="225"/>
      <c r="AA3" s="225"/>
      <c r="AB3" s="301"/>
      <c r="AC3" s="300"/>
    </row>
    <row r="4" spans="1:29" ht="15.5" thickTop="1" thickBot="1">
      <c r="A4" s="12"/>
      <c r="B4" s="11" t="s">
        <v>170</v>
      </c>
      <c r="C4" s="323">
        <v>44623</v>
      </c>
      <c r="D4" s="322"/>
      <c r="E4" s="321"/>
      <c r="F4" s="323">
        <v>44644</v>
      </c>
      <c r="G4" s="380"/>
      <c r="H4" s="313"/>
      <c r="I4" s="323">
        <v>44658</v>
      </c>
      <c r="J4" s="352"/>
      <c r="K4" s="318">
        <v>44698</v>
      </c>
      <c r="L4" s="322"/>
      <c r="M4" s="352"/>
      <c r="N4" s="318">
        <v>44721</v>
      </c>
      <c r="O4" s="352"/>
      <c r="P4" s="300"/>
      <c r="Q4" s="354">
        <v>44754</v>
      </c>
      <c r="R4" s="376"/>
      <c r="S4" s="375">
        <v>44789</v>
      </c>
      <c r="T4" s="377"/>
      <c r="U4" s="375">
        <v>44810</v>
      </c>
      <c r="V4" s="336"/>
      <c r="W4" s="337">
        <v>44824</v>
      </c>
      <c r="X4" s="336"/>
      <c r="Y4" s="313"/>
      <c r="Z4" s="378">
        <v>45982</v>
      </c>
      <c r="AA4" s="379"/>
      <c r="AB4" s="301"/>
      <c r="AC4" s="300"/>
    </row>
    <row r="5" spans="1:29" ht="27" customHeight="1" thickTop="1" thickBot="1">
      <c r="A5" s="19"/>
      <c r="B5" s="20" t="s">
        <v>171</v>
      </c>
      <c r="C5" s="21" t="s">
        <v>172</v>
      </c>
      <c r="D5" s="21" t="s">
        <v>173</v>
      </c>
      <c r="E5" s="21" t="s">
        <v>175</v>
      </c>
      <c r="F5" s="21" t="s">
        <v>172</v>
      </c>
      <c r="G5" s="21" t="s">
        <v>173</v>
      </c>
      <c r="H5" s="314"/>
      <c r="I5" s="21" t="s">
        <v>172</v>
      </c>
      <c r="J5" s="104" t="s">
        <v>173</v>
      </c>
      <c r="K5" s="106" t="s">
        <v>172</v>
      </c>
      <c r="L5" s="96" t="s">
        <v>173</v>
      </c>
      <c r="M5" s="104" t="s">
        <v>197</v>
      </c>
      <c r="N5" s="106" t="s">
        <v>172</v>
      </c>
      <c r="O5" s="104" t="s">
        <v>173</v>
      </c>
      <c r="P5" s="303"/>
      <c r="Q5" s="21" t="s">
        <v>172</v>
      </c>
      <c r="R5" s="31" t="s">
        <v>173</v>
      </c>
      <c r="S5" s="214" t="s">
        <v>172</v>
      </c>
      <c r="T5" s="31" t="s">
        <v>173</v>
      </c>
      <c r="U5" s="214" t="s">
        <v>172</v>
      </c>
      <c r="V5" s="21" t="s">
        <v>173</v>
      </c>
      <c r="W5" s="21" t="s">
        <v>172</v>
      </c>
      <c r="X5" s="21" t="s">
        <v>173</v>
      </c>
      <c r="Y5" s="314"/>
      <c r="Z5" s="106" t="s">
        <v>172</v>
      </c>
      <c r="AA5" s="21" t="s">
        <v>173</v>
      </c>
      <c r="AB5" s="302"/>
      <c r="AC5" s="303"/>
    </row>
    <row r="6" spans="1:29" ht="30" thickTop="1" thickBot="1">
      <c r="A6" s="223">
        <v>1</v>
      </c>
      <c r="B6" s="210" t="s">
        <v>247</v>
      </c>
      <c r="C6" s="103"/>
      <c r="D6" s="9"/>
      <c r="E6" s="9"/>
      <c r="F6" s="9"/>
      <c r="G6" s="9"/>
      <c r="H6" s="13"/>
      <c r="I6" s="9"/>
      <c r="J6" s="105"/>
      <c r="K6" s="107"/>
      <c r="L6" s="103"/>
      <c r="M6" s="105"/>
      <c r="N6" s="107"/>
      <c r="O6" s="105"/>
      <c r="P6" s="108"/>
      <c r="Y6" s="52"/>
      <c r="Z6" s="26">
        <v>2</v>
      </c>
      <c r="AA6" s="26">
        <v>6</v>
      </c>
      <c r="AB6" s="289">
        <f t="shared" ref="AB6:AB36" si="0">SUM(Z6:AA6)</f>
        <v>8</v>
      </c>
      <c r="AC6" s="290"/>
    </row>
    <row r="7" spans="1:29" ht="15.5" thickTop="1" thickBot="1">
      <c r="A7" s="223">
        <v>2</v>
      </c>
      <c r="B7" s="210" t="s">
        <v>210</v>
      </c>
      <c r="C7" s="103"/>
      <c r="D7" s="9"/>
      <c r="E7" s="9"/>
      <c r="F7" s="9"/>
      <c r="G7" s="9"/>
      <c r="H7" s="13"/>
      <c r="I7" s="9"/>
      <c r="J7" s="105"/>
      <c r="K7" s="107"/>
      <c r="L7" s="103"/>
      <c r="M7" s="105"/>
      <c r="N7" s="107"/>
      <c r="O7" s="105"/>
      <c r="P7" s="108"/>
      <c r="Y7" s="52"/>
      <c r="Z7" s="26">
        <v>1</v>
      </c>
      <c r="AA7" s="26"/>
      <c r="AB7" s="289">
        <f t="shared" si="0"/>
        <v>1</v>
      </c>
      <c r="AC7" s="290"/>
    </row>
    <row r="8" spans="1:29" ht="15.5" thickTop="1" thickBot="1">
      <c r="A8" s="223">
        <v>3</v>
      </c>
      <c r="B8" s="210" t="s">
        <v>212</v>
      </c>
      <c r="C8" s="103"/>
      <c r="D8" s="9"/>
      <c r="E8" s="9"/>
      <c r="F8" s="9"/>
      <c r="G8" s="9"/>
      <c r="H8" s="13"/>
      <c r="I8" s="9"/>
      <c r="J8" s="105"/>
      <c r="K8" s="107"/>
      <c r="L8" s="103"/>
      <c r="M8" s="105"/>
      <c r="N8" s="107"/>
      <c r="O8" s="105"/>
      <c r="P8" s="108"/>
      <c r="Y8" s="52"/>
      <c r="Z8" s="26">
        <v>1</v>
      </c>
      <c r="AA8" s="26"/>
      <c r="AB8" s="289">
        <f t="shared" si="0"/>
        <v>1</v>
      </c>
      <c r="AC8" s="290"/>
    </row>
    <row r="9" spans="1:29" ht="15.5" thickTop="1" thickBot="1">
      <c r="A9" s="223">
        <v>4</v>
      </c>
      <c r="B9" s="210" t="s">
        <v>213</v>
      </c>
      <c r="C9" s="103"/>
      <c r="D9" s="9"/>
      <c r="E9" s="9"/>
      <c r="F9" s="9"/>
      <c r="G9" s="9"/>
      <c r="H9" s="13"/>
      <c r="I9" s="9"/>
      <c r="J9" s="105"/>
      <c r="K9" s="107"/>
      <c r="L9" s="103"/>
      <c r="M9" s="105"/>
      <c r="N9" s="107"/>
      <c r="O9" s="105"/>
      <c r="P9" s="108"/>
      <c r="Y9" s="52"/>
      <c r="Z9" s="26">
        <v>1</v>
      </c>
      <c r="AA9" s="26"/>
      <c r="AB9" s="289">
        <f t="shared" si="0"/>
        <v>1</v>
      </c>
      <c r="AC9" s="290"/>
    </row>
    <row r="10" spans="1:29" ht="15.5" thickTop="1" thickBot="1">
      <c r="A10" s="223">
        <v>5</v>
      </c>
      <c r="B10" s="210" t="s">
        <v>214</v>
      </c>
      <c r="C10" s="103"/>
      <c r="D10" s="9"/>
      <c r="E10" s="9"/>
      <c r="F10" s="9"/>
      <c r="G10" s="9"/>
      <c r="H10" s="13"/>
      <c r="I10" s="9"/>
      <c r="J10" s="105"/>
      <c r="K10" s="107"/>
      <c r="L10" s="103"/>
      <c r="M10" s="105"/>
      <c r="N10" s="107"/>
      <c r="O10" s="105"/>
      <c r="P10" s="108"/>
      <c r="Y10" s="52"/>
      <c r="Z10" s="26">
        <v>1</v>
      </c>
      <c r="AA10" s="26">
        <v>1</v>
      </c>
      <c r="AB10" s="289">
        <f t="shared" si="0"/>
        <v>2</v>
      </c>
      <c r="AC10" s="290"/>
    </row>
    <row r="11" spans="1:29" ht="15.5" thickTop="1" thickBot="1">
      <c r="A11" s="223">
        <v>6</v>
      </c>
      <c r="B11" s="210" t="s">
        <v>215</v>
      </c>
      <c r="C11" s="103"/>
      <c r="D11" s="9"/>
      <c r="E11" s="9"/>
      <c r="F11" s="9"/>
      <c r="G11" s="9"/>
      <c r="H11" s="13"/>
      <c r="I11" s="9"/>
      <c r="J11" s="105"/>
      <c r="K11" s="107"/>
      <c r="L11" s="103"/>
      <c r="M11" s="105"/>
      <c r="N11" s="107"/>
      <c r="O11" s="105"/>
      <c r="P11" s="108"/>
      <c r="Y11" s="52"/>
      <c r="Z11" s="26"/>
      <c r="AA11" s="26">
        <v>1</v>
      </c>
      <c r="AB11" s="289">
        <f t="shared" si="0"/>
        <v>1</v>
      </c>
      <c r="AC11" s="290"/>
    </row>
    <row r="12" spans="1:29" ht="15.5" thickTop="1" thickBot="1">
      <c r="A12" s="223">
        <v>7</v>
      </c>
      <c r="B12" s="210" t="s">
        <v>235</v>
      </c>
      <c r="C12" s="103"/>
      <c r="D12" s="9"/>
      <c r="E12" s="9"/>
      <c r="F12" s="9"/>
      <c r="G12" s="9"/>
      <c r="H12" s="13"/>
      <c r="I12" s="9"/>
      <c r="J12" s="105"/>
      <c r="K12" s="107"/>
      <c r="L12" s="103"/>
      <c r="M12" s="105"/>
      <c r="N12" s="107"/>
      <c r="O12" s="105"/>
      <c r="P12" s="108"/>
      <c r="Y12" s="52"/>
      <c r="Z12" s="26"/>
      <c r="AA12" s="26">
        <v>1</v>
      </c>
      <c r="AB12" s="289">
        <f t="shared" si="0"/>
        <v>1</v>
      </c>
      <c r="AC12" s="290"/>
    </row>
    <row r="13" spans="1:29" ht="15.5" thickTop="1" thickBot="1">
      <c r="A13" s="223">
        <v>8</v>
      </c>
      <c r="B13" s="210" t="s">
        <v>232</v>
      </c>
      <c r="C13" s="103"/>
      <c r="D13" s="9"/>
      <c r="E13" s="9"/>
      <c r="F13" s="9"/>
      <c r="G13" s="9"/>
      <c r="H13" s="13"/>
      <c r="I13" s="9"/>
      <c r="J13" s="105"/>
      <c r="K13" s="107"/>
      <c r="L13" s="103"/>
      <c r="M13" s="105"/>
      <c r="N13" s="107"/>
      <c r="O13" s="105"/>
      <c r="P13" s="108"/>
      <c r="Y13" s="52"/>
      <c r="Z13" s="26"/>
      <c r="AA13" s="26">
        <v>1</v>
      </c>
      <c r="AB13" s="289">
        <f t="shared" si="0"/>
        <v>1</v>
      </c>
      <c r="AC13" s="290"/>
    </row>
    <row r="14" spans="1:29" ht="33.75" customHeight="1" thickTop="1" thickBot="1">
      <c r="A14" s="223">
        <v>9</v>
      </c>
      <c r="B14" s="210" t="s">
        <v>219</v>
      </c>
      <c r="C14" s="103"/>
      <c r="D14" s="9"/>
      <c r="E14" s="9"/>
      <c r="F14" s="9"/>
      <c r="G14" s="9"/>
      <c r="H14" s="13"/>
      <c r="I14" s="9"/>
      <c r="J14" s="105"/>
      <c r="K14" s="107"/>
      <c r="L14" s="103"/>
      <c r="M14" s="105"/>
      <c r="N14" s="107"/>
      <c r="O14" s="105"/>
      <c r="P14" s="108"/>
      <c r="Y14" s="52"/>
      <c r="Z14" s="26">
        <v>3</v>
      </c>
      <c r="AA14" s="26">
        <v>1</v>
      </c>
      <c r="AB14" s="289">
        <f t="shared" si="0"/>
        <v>4</v>
      </c>
      <c r="AC14" s="290"/>
    </row>
    <row r="15" spans="1:29" ht="25.5" customHeight="1" thickTop="1" thickBot="1">
      <c r="A15" s="223">
        <v>10</v>
      </c>
      <c r="B15" s="210" t="s">
        <v>30</v>
      </c>
      <c r="C15" s="103"/>
      <c r="D15" s="9"/>
      <c r="E15" s="9"/>
      <c r="F15" s="9"/>
      <c r="G15" s="9"/>
      <c r="H15" s="13"/>
      <c r="I15" s="9"/>
      <c r="J15" s="105"/>
      <c r="K15" s="107"/>
      <c r="L15" s="103"/>
      <c r="M15" s="105"/>
      <c r="N15" s="107"/>
      <c r="O15" s="105"/>
      <c r="P15" s="108"/>
      <c r="Y15" s="52"/>
      <c r="Z15" s="26">
        <v>2</v>
      </c>
      <c r="AA15" s="26"/>
      <c r="AB15" s="289">
        <f t="shared" si="0"/>
        <v>2</v>
      </c>
      <c r="AC15" s="290"/>
    </row>
    <row r="16" spans="1:29" ht="25" customHeight="1" thickTop="1" thickBot="1">
      <c r="A16" s="223">
        <v>11</v>
      </c>
      <c r="B16" s="210" t="s">
        <v>236</v>
      </c>
      <c r="C16" s="103"/>
      <c r="D16" s="9"/>
      <c r="E16" s="9"/>
      <c r="F16" s="9"/>
      <c r="G16" s="9"/>
      <c r="H16" s="13"/>
      <c r="I16" s="9"/>
      <c r="J16" s="105"/>
      <c r="K16" s="107"/>
      <c r="L16" s="103"/>
      <c r="M16" s="105"/>
      <c r="N16" s="107"/>
      <c r="O16" s="105"/>
      <c r="P16" s="108"/>
      <c r="Y16" s="52"/>
      <c r="Z16" s="26">
        <v>4</v>
      </c>
      <c r="AA16" s="26">
        <v>4</v>
      </c>
      <c r="AB16" s="289">
        <f t="shared" si="0"/>
        <v>8</v>
      </c>
      <c r="AC16" s="290"/>
    </row>
    <row r="17" spans="1:29" ht="33" customHeight="1" thickTop="1" thickBot="1">
      <c r="A17" s="223">
        <v>12</v>
      </c>
      <c r="B17" s="210" t="s">
        <v>220</v>
      </c>
      <c r="C17" s="103"/>
      <c r="D17" s="9"/>
      <c r="E17" s="9"/>
      <c r="F17" s="9"/>
      <c r="G17" s="9"/>
      <c r="H17" s="13"/>
      <c r="I17" s="9"/>
      <c r="J17" s="105"/>
      <c r="K17" s="107"/>
      <c r="L17" s="103"/>
      <c r="M17" s="105"/>
      <c r="N17" s="107"/>
      <c r="O17" s="105"/>
      <c r="P17" s="108"/>
      <c r="Y17" s="52"/>
      <c r="Z17" s="26">
        <v>2</v>
      </c>
      <c r="AA17" s="26">
        <v>2</v>
      </c>
      <c r="AB17" s="289">
        <f t="shared" si="0"/>
        <v>4</v>
      </c>
      <c r="AC17" s="290"/>
    </row>
    <row r="18" spans="1:29" ht="33" customHeight="1" thickTop="1" thickBot="1">
      <c r="A18" s="223">
        <v>13</v>
      </c>
      <c r="B18" s="210" t="s">
        <v>233</v>
      </c>
      <c r="C18" s="103"/>
      <c r="D18" s="9"/>
      <c r="E18" s="9"/>
      <c r="F18" s="9"/>
      <c r="G18" s="9"/>
      <c r="H18" s="13"/>
      <c r="I18" s="9"/>
      <c r="J18" s="105"/>
      <c r="K18" s="107"/>
      <c r="L18" s="103"/>
      <c r="M18" s="105"/>
      <c r="N18" s="107"/>
      <c r="O18" s="105"/>
      <c r="P18" s="108"/>
      <c r="Y18" s="52"/>
      <c r="Z18" s="26">
        <v>1</v>
      </c>
      <c r="AA18" s="26"/>
      <c r="AB18" s="289">
        <f t="shared" si="0"/>
        <v>1</v>
      </c>
      <c r="AC18" s="290"/>
    </row>
    <row r="19" spans="1:29" ht="33" customHeight="1" thickTop="1" thickBot="1">
      <c r="A19" s="223">
        <v>14</v>
      </c>
      <c r="B19" s="210" t="s">
        <v>221</v>
      </c>
      <c r="C19" s="103"/>
      <c r="D19" s="9"/>
      <c r="E19" s="9"/>
      <c r="F19" s="9"/>
      <c r="G19" s="9"/>
      <c r="H19" s="13"/>
      <c r="I19" s="9"/>
      <c r="J19" s="105"/>
      <c r="K19" s="107"/>
      <c r="L19" s="103"/>
      <c r="M19" s="105"/>
      <c r="N19" s="107"/>
      <c r="O19" s="105"/>
      <c r="P19" s="108"/>
      <c r="Y19" s="52"/>
      <c r="Z19" s="26">
        <v>1</v>
      </c>
      <c r="AA19" s="26">
        <v>1</v>
      </c>
      <c r="AB19" s="289">
        <f t="shared" si="0"/>
        <v>2</v>
      </c>
      <c r="AC19" s="290"/>
    </row>
    <row r="20" spans="1:29" ht="33" customHeight="1" thickTop="1" thickBot="1">
      <c r="A20" s="223">
        <v>15</v>
      </c>
      <c r="B20" s="210" t="s">
        <v>238</v>
      </c>
      <c r="C20" s="103"/>
      <c r="D20" s="9"/>
      <c r="E20" s="9"/>
      <c r="F20" s="24"/>
      <c r="G20" s="9"/>
      <c r="H20" s="13"/>
      <c r="I20" s="9"/>
      <c r="J20" s="105"/>
      <c r="K20" s="107"/>
      <c r="L20" s="103"/>
      <c r="M20" s="105"/>
      <c r="N20" s="107"/>
      <c r="O20" s="105"/>
      <c r="P20" s="108"/>
      <c r="Y20" s="52"/>
      <c r="Z20" s="26"/>
      <c r="AA20" s="26">
        <v>1</v>
      </c>
      <c r="AB20" s="289">
        <f t="shared" si="0"/>
        <v>1</v>
      </c>
      <c r="AC20" s="290"/>
    </row>
    <row r="21" spans="1:29" ht="33" customHeight="1" thickTop="1" thickBot="1">
      <c r="A21" s="223">
        <v>16</v>
      </c>
      <c r="B21" s="210" t="s">
        <v>222</v>
      </c>
      <c r="C21" s="103"/>
      <c r="D21" s="9"/>
      <c r="E21" s="9"/>
      <c r="F21" s="9"/>
      <c r="G21" s="9"/>
      <c r="H21" s="13"/>
      <c r="I21" s="9"/>
      <c r="J21" s="105"/>
      <c r="K21" s="107"/>
      <c r="L21" s="103"/>
      <c r="M21" s="105"/>
      <c r="N21" s="107"/>
      <c r="O21" s="105"/>
      <c r="P21" s="108"/>
      <c r="Y21" s="52"/>
      <c r="Z21" s="26">
        <v>4</v>
      </c>
      <c r="AA21" s="26">
        <v>2</v>
      </c>
      <c r="AB21" s="289">
        <f t="shared" si="0"/>
        <v>6</v>
      </c>
      <c r="AC21" s="290"/>
    </row>
    <row r="22" spans="1:29" ht="33" customHeight="1" thickTop="1" thickBot="1">
      <c r="A22" s="223">
        <v>17</v>
      </c>
      <c r="B22" s="210" t="s">
        <v>227</v>
      </c>
      <c r="C22" s="103"/>
      <c r="D22" s="9"/>
      <c r="E22" s="9"/>
      <c r="F22" s="9"/>
      <c r="G22" s="9"/>
      <c r="H22" s="13"/>
      <c r="I22" s="9"/>
      <c r="J22" s="105"/>
      <c r="K22" s="107"/>
      <c r="L22" s="103"/>
      <c r="M22" s="105"/>
      <c r="N22" s="107"/>
      <c r="O22" s="105"/>
      <c r="P22" s="108"/>
      <c r="Y22" s="52"/>
      <c r="Z22" s="26">
        <v>1</v>
      </c>
      <c r="AA22" s="26"/>
      <c r="AB22" s="289">
        <f t="shared" si="0"/>
        <v>1</v>
      </c>
      <c r="AC22" s="290"/>
    </row>
    <row r="23" spans="1:29" ht="33" customHeight="1" thickTop="1" thickBot="1">
      <c r="A23" s="223">
        <v>18</v>
      </c>
      <c r="B23" s="210" t="s">
        <v>246</v>
      </c>
      <c r="C23" s="103"/>
      <c r="D23" s="9"/>
      <c r="E23" s="9"/>
      <c r="F23" s="9"/>
      <c r="G23" s="9"/>
      <c r="H23" s="13"/>
      <c r="I23" s="9"/>
      <c r="J23" s="105"/>
      <c r="K23" s="107"/>
      <c r="L23" s="103"/>
      <c r="M23" s="105"/>
      <c r="N23" s="107"/>
      <c r="O23" s="105"/>
      <c r="P23" s="108"/>
      <c r="Y23" s="52"/>
      <c r="Z23" s="26">
        <v>2</v>
      </c>
      <c r="AA23" s="26"/>
      <c r="AB23" s="289">
        <f t="shared" si="0"/>
        <v>2</v>
      </c>
      <c r="AC23" s="290"/>
    </row>
    <row r="24" spans="1:29" ht="33" customHeight="1" thickTop="1" thickBot="1">
      <c r="A24" s="223">
        <v>19</v>
      </c>
      <c r="B24" s="210" t="s">
        <v>239</v>
      </c>
      <c r="C24" s="103"/>
      <c r="D24" s="9"/>
      <c r="E24" s="9"/>
      <c r="F24" s="9"/>
      <c r="G24" s="9"/>
      <c r="H24" s="13"/>
      <c r="I24" s="9"/>
      <c r="J24" s="105"/>
      <c r="K24" s="107"/>
      <c r="L24" s="103"/>
      <c r="M24" s="105"/>
      <c r="N24" s="107"/>
      <c r="O24" s="105"/>
      <c r="P24" s="108"/>
      <c r="Y24" s="52"/>
      <c r="Z24" s="26">
        <v>4</v>
      </c>
      <c r="AA24" s="26">
        <v>4</v>
      </c>
      <c r="AB24" s="289">
        <f t="shared" si="0"/>
        <v>8</v>
      </c>
      <c r="AC24" s="290"/>
    </row>
    <row r="25" spans="1:29" ht="33" customHeight="1" thickTop="1" thickBot="1">
      <c r="A25" s="223">
        <v>20</v>
      </c>
      <c r="B25" s="210" t="s">
        <v>249</v>
      </c>
      <c r="C25" s="103"/>
      <c r="D25" s="9"/>
      <c r="E25" s="9"/>
      <c r="F25" s="9"/>
      <c r="G25" s="9"/>
      <c r="H25" s="13"/>
      <c r="I25" s="9"/>
      <c r="J25" s="105"/>
      <c r="K25" s="107"/>
      <c r="L25" s="103"/>
      <c r="M25" s="105"/>
      <c r="N25" s="107"/>
      <c r="O25" s="105"/>
      <c r="P25" s="108"/>
      <c r="Y25" s="52"/>
      <c r="Z25" s="26">
        <v>1</v>
      </c>
      <c r="AA25" s="26"/>
      <c r="AB25" s="289">
        <f t="shared" si="0"/>
        <v>1</v>
      </c>
      <c r="AC25" s="290"/>
    </row>
    <row r="26" spans="1:29" ht="33" customHeight="1" thickTop="1" thickBot="1">
      <c r="A26" s="223">
        <v>21</v>
      </c>
      <c r="B26" s="210" t="s">
        <v>63</v>
      </c>
      <c r="C26" s="103"/>
      <c r="D26" s="9"/>
      <c r="E26" s="9"/>
      <c r="F26" s="9"/>
      <c r="G26" s="9"/>
      <c r="H26" s="13"/>
      <c r="I26" s="9"/>
      <c r="J26" s="105"/>
      <c r="K26" s="107"/>
      <c r="L26" s="103"/>
      <c r="M26" s="105"/>
      <c r="N26" s="107"/>
      <c r="O26" s="105"/>
      <c r="P26" s="108"/>
      <c r="Y26" s="52"/>
      <c r="Z26" s="26">
        <v>7</v>
      </c>
      <c r="AA26" s="26">
        <v>2</v>
      </c>
      <c r="AB26" s="289">
        <f t="shared" si="0"/>
        <v>9</v>
      </c>
      <c r="AC26" s="290"/>
    </row>
    <row r="27" spans="1:29" ht="33" customHeight="1" thickTop="1" thickBot="1">
      <c r="A27" s="223">
        <v>22</v>
      </c>
      <c r="B27" s="210" t="s">
        <v>7</v>
      </c>
      <c r="C27" s="103"/>
      <c r="D27" s="9"/>
      <c r="E27" s="9"/>
      <c r="F27" s="9"/>
      <c r="G27" s="9"/>
      <c r="H27" s="13"/>
      <c r="I27" s="9"/>
      <c r="J27" s="105"/>
      <c r="K27" s="107"/>
      <c r="L27" s="103"/>
      <c r="M27" s="105"/>
      <c r="N27" s="107"/>
      <c r="O27" s="105"/>
      <c r="P27" s="108"/>
      <c r="Y27" s="52"/>
      <c r="Z27" s="26">
        <v>1</v>
      </c>
      <c r="AA27" s="26"/>
      <c r="AB27" s="289">
        <f t="shared" si="0"/>
        <v>1</v>
      </c>
      <c r="AC27" s="290"/>
    </row>
    <row r="28" spans="1:29" ht="33" customHeight="1" thickTop="1" thickBot="1">
      <c r="A28" s="223">
        <v>23</v>
      </c>
      <c r="B28" s="210" t="s">
        <v>240</v>
      </c>
      <c r="C28" s="103"/>
      <c r="D28" s="9"/>
      <c r="E28" s="9"/>
      <c r="F28" s="9"/>
      <c r="G28" s="9"/>
      <c r="H28" s="13"/>
      <c r="I28" s="9"/>
      <c r="J28" s="105"/>
      <c r="K28" s="107"/>
      <c r="L28" s="103"/>
      <c r="M28" s="105"/>
      <c r="N28" s="107"/>
      <c r="O28" s="105"/>
      <c r="P28" s="108"/>
      <c r="Y28" s="52"/>
      <c r="Z28" s="26">
        <v>1</v>
      </c>
      <c r="AA28" s="26"/>
      <c r="AB28" s="289">
        <f t="shared" si="0"/>
        <v>1</v>
      </c>
      <c r="AC28" s="290"/>
    </row>
    <row r="29" spans="1:29" ht="33" customHeight="1" thickTop="1" thickBot="1">
      <c r="A29" s="223">
        <v>24</v>
      </c>
      <c r="B29" s="210" t="s">
        <v>18</v>
      </c>
      <c r="C29" s="103"/>
      <c r="D29" s="9"/>
      <c r="E29" s="9"/>
      <c r="F29" s="9"/>
      <c r="G29" s="9"/>
      <c r="H29" s="13"/>
      <c r="I29" s="9"/>
      <c r="J29" s="105"/>
      <c r="K29" s="107"/>
      <c r="L29" s="103"/>
      <c r="M29" s="105"/>
      <c r="N29" s="107"/>
      <c r="O29" s="105"/>
      <c r="P29" s="108"/>
      <c r="Y29" s="52"/>
      <c r="Z29" s="26">
        <v>1</v>
      </c>
      <c r="AA29" s="26"/>
      <c r="AB29" s="289">
        <f t="shared" si="0"/>
        <v>1</v>
      </c>
      <c r="AC29" s="290"/>
    </row>
    <row r="30" spans="1:29" ht="33" customHeight="1" thickTop="1" thickBot="1">
      <c r="A30" s="223">
        <v>25</v>
      </c>
      <c r="B30" s="210" t="s">
        <v>260</v>
      </c>
      <c r="C30" s="103"/>
      <c r="D30" s="9"/>
      <c r="E30" s="9"/>
      <c r="F30" s="9"/>
      <c r="G30" s="9"/>
      <c r="H30" s="13"/>
      <c r="I30" s="9"/>
      <c r="J30" s="105"/>
      <c r="K30" s="107"/>
      <c r="L30" s="103"/>
      <c r="M30" s="105"/>
      <c r="N30" s="107"/>
      <c r="O30" s="105"/>
      <c r="P30" s="108"/>
      <c r="Y30" s="52"/>
      <c r="Z30" s="26"/>
      <c r="AA30" s="26">
        <v>1</v>
      </c>
      <c r="AB30" s="289">
        <f t="shared" si="0"/>
        <v>1</v>
      </c>
      <c r="AC30" s="290"/>
    </row>
    <row r="31" spans="1:29" ht="33" customHeight="1" thickTop="1" thickBot="1">
      <c r="A31" s="223">
        <v>26</v>
      </c>
      <c r="B31" s="210" t="s">
        <v>21</v>
      </c>
      <c r="C31" s="103"/>
      <c r="D31" s="9"/>
      <c r="E31" s="9"/>
      <c r="F31" s="9"/>
      <c r="G31" s="9"/>
      <c r="H31" s="13"/>
      <c r="I31" s="9"/>
      <c r="J31" s="105"/>
      <c r="K31" s="107"/>
      <c r="L31" s="103"/>
      <c r="M31" s="105"/>
      <c r="N31" s="107"/>
      <c r="O31" s="105"/>
      <c r="P31" s="108"/>
      <c r="Y31" s="52"/>
      <c r="Z31" s="26">
        <v>1</v>
      </c>
      <c r="AA31" s="26"/>
      <c r="AB31" s="289">
        <f t="shared" si="0"/>
        <v>1</v>
      </c>
      <c r="AC31" s="290"/>
    </row>
    <row r="32" spans="1:29" ht="33" customHeight="1" thickTop="1" thickBot="1">
      <c r="A32" s="223">
        <v>27</v>
      </c>
      <c r="B32" s="210" t="s">
        <v>224</v>
      </c>
      <c r="C32" s="103"/>
      <c r="D32" s="9"/>
      <c r="E32" s="9"/>
      <c r="F32" s="9"/>
      <c r="G32" s="9"/>
      <c r="H32" s="13"/>
      <c r="I32" s="9"/>
      <c r="J32" s="105"/>
      <c r="K32" s="107"/>
      <c r="L32" s="103"/>
      <c r="M32" s="105"/>
      <c r="N32" s="107"/>
      <c r="O32" s="105"/>
      <c r="P32" s="108"/>
      <c r="Y32" s="52"/>
      <c r="Z32" s="26">
        <v>3</v>
      </c>
      <c r="AA32" s="26"/>
      <c r="AB32" s="289">
        <f t="shared" si="0"/>
        <v>3</v>
      </c>
      <c r="AC32" s="290"/>
    </row>
    <row r="33" spans="1:29" ht="33" customHeight="1" thickTop="1" thickBot="1">
      <c r="A33" s="223">
        <v>28</v>
      </c>
      <c r="B33" s="210" t="s">
        <v>261</v>
      </c>
      <c r="C33" s="103"/>
      <c r="D33" s="9"/>
      <c r="E33" s="9"/>
      <c r="F33" s="9"/>
      <c r="G33" s="9"/>
      <c r="H33" s="13"/>
      <c r="I33" s="9"/>
      <c r="J33" s="105"/>
      <c r="K33" s="107"/>
      <c r="L33" s="103"/>
      <c r="M33" s="105"/>
      <c r="N33" s="107"/>
      <c r="O33" s="105"/>
      <c r="P33" s="108"/>
      <c r="Y33" s="52"/>
      <c r="Z33" s="26">
        <v>1</v>
      </c>
      <c r="AA33" s="26"/>
      <c r="AB33" s="289">
        <f t="shared" si="0"/>
        <v>1</v>
      </c>
      <c r="AC33" s="290"/>
    </row>
    <row r="34" spans="1:29" ht="33" customHeight="1" thickTop="1" thickBot="1">
      <c r="A34" s="223">
        <v>29</v>
      </c>
      <c r="B34" s="210" t="s">
        <v>70</v>
      </c>
      <c r="C34" s="103"/>
      <c r="D34" s="9"/>
      <c r="E34" s="9"/>
      <c r="F34" s="9"/>
      <c r="G34" s="9"/>
      <c r="H34" s="13"/>
      <c r="I34" s="9"/>
      <c r="J34" s="105"/>
      <c r="K34" s="107"/>
      <c r="L34" s="103"/>
      <c r="M34" s="105"/>
      <c r="N34" s="107"/>
      <c r="O34" s="105"/>
      <c r="P34" s="108"/>
      <c r="Y34" s="52"/>
      <c r="Z34" s="26">
        <v>3</v>
      </c>
      <c r="AA34" s="26">
        <v>1</v>
      </c>
      <c r="AB34" s="289">
        <f t="shared" si="0"/>
        <v>4</v>
      </c>
      <c r="AC34" s="290"/>
    </row>
    <row r="35" spans="1:29" ht="33" customHeight="1" thickTop="1" thickBot="1">
      <c r="A35" s="223">
        <v>30</v>
      </c>
      <c r="B35" s="210" t="s">
        <v>226</v>
      </c>
      <c r="C35" s="103"/>
      <c r="D35" s="9"/>
      <c r="E35" s="9"/>
      <c r="F35" s="9"/>
      <c r="G35" s="9"/>
      <c r="H35" s="13"/>
      <c r="I35" s="9"/>
      <c r="J35" s="105"/>
      <c r="K35" s="107"/>
      <c r="L35" s="103"/>
      <c r="M35" s="105"/>
      <c r="N35" s="107"/>
      <c r="O35" s="105"/>
      <c r="P35" s="108"/>
      <c r="Y35" s="52"/>
      <c r="Z35" s="26">
        <v>1</v>
      </c>
      <c r="AA35" s="26">
        <v>1</v>
      </c>
      <c r="AB35" s="289">
        <f t="shared" si="0"/>
        <v>2</v>
      </c>
      <c r="AC35" s="290"/>
    </row>
    <row r="36" spans="1:29" ht="33" customHeight="1" thickTop="1" thickBot="1">
      <c r="A36" s="223">
        <v>31</v>
      </c>
      <c r="B36" s="210" t="s">
        <v>75</v>
      </c>
      <c r="C36" s="103"/>
      <c r="D36" s="9"/>
      <c r="E36" s="9"/>
      <c r="F36" s="9"/>
      <c r="G36" s="9"/>
      <c r="H36" s="13"/>
      <c r="I36" s="9"/>
      <c r="J36" s="105"/>
      <c r="K36" s="107"/>
      <c r="L36" s="103"/>
      <c r="M36" s="105"/>
      <c r="N36" s="107"/>
      <c r="O36" s="105"/>
      <c r="P36" s="108"/>
      <c r="Y36" s="52"/>
      <c r="Z36" s="26">
        <v>1</v>
      </c>
      <c r="AA36" s="26"/>
      <c r="AB36" s="289">
        <f t="shared" si="0"/>
        <v>1</v>
      </c>
      <c r="AC36" s="290"/>
    </row>
    <row r="37" spans="1:29" ht="15.5" thickTop="1" thickBot="1">
      <c r="A37" s="350" t="s">
        <v>176</v>
      </c>
      <c r="B37" s="351"/>
      <c r="C37" s="56">
        <f>SUM(C6:C36)</f>
        <v>0</v>
      </c>
      <c r="D37" s="56">
        <f>SUM(D6:D36)</f>
        <v>0</v>
      </c>
      <c r="E37" s="56">
        <v>1</v>
      </c>
      <c r="F37" s="56">
        <f t="shared" ref="F37:AA37" si="1">SUM(F6:F36)</f>
        <v>0</v>
      </c>
      <c r="G37" s="56">
        <f t="shared" si="1"/>
        <v>0</v>
      </c>
      <c r="H37" s="15">
        <f t="shared" si="1"/>
        <v>0</v>
      </c>
      <c r="I37" s="56">
        <f t="shared" si="1"/>
        <v>0</v>
      </c>
      <c r="J37" s="114">
        <f t="shared" si="1"/>
        <v>0</v>
      </c>
      <c r="K37" s="115">
        <f t="shared" si="1"/>
        <v>0</v>
      </c>
      <c r="L37" s="115">
        <f t="shared" si="1"/>
        <v>0</v>
      </c>
      <c r="M37" s="114">
        <f t="shared" si="1"/>
        <v>0</v>
      </c>
      <c r="N37" s="115">
        <f t="shared" si="1"/>
        <v>0</v>
      </c>
      <c r="O37" s="114">
        <f t="shared" si="1"/>
        <v>0</v>
      </c>
      <c r="P37" s="116">
        <f t="shared" si="1"/>
        <v>0</v>
      </c>
      <c r="Q37" s="56">
        <f t="shared" si="1"/>
        <v>0</v>
      </c>
      <c r="R37" s="15">
        <f t="shared" si="1"/>
        <v>0</v>
      </c>
      <c r="S37" s="115">
        <f t="shared" si="1"/>
        <v>0</v>
      </c>
      <c r="T37" s="15">
        <f t="shared" si="1"/>
        <v>0</v>
      </c>
      <c r="U37" s="95">
        <f t="shared" si="1"/>
        <v>0</v>
      </c>
      <c r="V37" s="15">
        <f t="shared" si="1"/>
        <v>0</v>
      </c>
      <c r="W37" s="56">
        <f t="shared" si="1"/>
        <v>0</v>
      </c>
      <c r="X37" s="15">
        <f t="shared" si="1"/>
        <v>0</v>
      </c>
      <c r="Y37" s="13">
        <f t="shared" si="1"/>
        <v>0</v>
      </c>
      <c r="Z37" s="246">
        <f t="shared" si="1"/>
        <v>51</v>
      </c>
      <c r="AA37" s="227">
        <f t="shared" si="1"/>
        <v>30</v>
      </c>
      <c r="AB37" s="289">
        <f>SUM(AB6:AC36)</f>
        <v>81</v>
      </c>
      <c r="AC37" s="290"/>
    </row>
    <row r="38" spans="1:29" ht="7.5" customHeight="1" thickTop="1" thickBot="1">
      <c r="C38" s="3"/>
      <c r="D38" s="3"/>
      <c r="E38" s="3"/>
      <c r="H38" s="6"/>
      <c r="I38" s="6"/>
      <c r="Y38" s="23"/>
      <c r="Z38" s="4"/>
      <c r="AA38" s="4"/>
      <c r="AB38" s="4"/>
      <c r="AC38" s="4"/>
    </row>
    <row r="39" spans="1:29" s="76" customFormat="1" ht="32.25" customHeight="1" thickTop="1" thickBot="1">
      <c r="A39" s="284" t="s">
        <v>177</v>
      </c>
      <c r="B39" s="284"/>
      <c r="C39" s="80" t="s">
        <v>172</v>
      </c>
      <c r="D39" s="80" t="s">
        <v>173</v>
      </c>
      <c r="E39" s="80" t="s">
        <v>175</v>
      </c>
      <c r="F39" s="80" t="s">
        <v>172</v>
      </c>
      <c r="G39" s="78" t="s">
        <v>173</v>
      </c>
      <c r="H39" s="77" t="s">
        <v>178</v>
      </c>
      <c r="I39" s="80" t="s">
        <v>172</v>
      </c>
      <c r="J39" s="78" t="s">
        <v>173</v>
      </c>
      <c r="K39" s="80" t="s">
        <v>172</v>
      </c>
      <c r="L39" s="78" t="s">
        <v>173</v>
      </c>
      <c r="M39" s="78" t="s">
        <v>197</v>
      </c>
      <c r="N39" s="80" t="s">
        <v>172</v>
      </c>
      <c r="O39" s="173" t="s">
        <v>173</v>
      </c>
      <c r="P39" s="172" t="s">
        <v>198</v>
      </c>
      <c r="Q39" s="158" t="s">
        <v>172</v>
      </c>
      <c r="R39" s="78" t="s">
        <v>173</v>
      </c>
      <c r="S39" s="80" t="s">
        <v>172</v>
      </c>
      <c r="T39" s="78" t="s">
        <v>173</v>
      </c>
      <c r="U39" s="80" t="s">
        <v>172</v>
      </c>
      <c r="V39" s="78" t="s">
        <v>173</v>
      </c>
      <c r="W39" s="80" t="s">
        <v>172</v>
      </c>
      <c r="X39" s="78" t="s">
        <v>173</v>
      </c>
      <c r="Y39" s="77" t="s">
        <v>178</v>
      </c>
      <c r="Z39" s="248" t="s">
        <v>172</v>
      </c>
      <c r="AA39" s="249" t="s">
        <v>173</v>
      </c>
      <c r="AB39" s="369" t="s">
        <v>178</v>
      </c>
      <c r="AC39" s="370"/>
    </row>
    <row r="40" spans="1:29" ht="17.25" customHeight="1" thickTop="1" thickBot="1">
      <c r="A40" s="346" t="s">
        <v>180</v>
      </c>
      <c r="B40" s="346"/>
      <c r="C40" s="81">
        <v>33</v>
      </c>
      <c r="D40" s="81">
        <v>19</v>
      </c>
      <c r="E40" s="81">
        <v>1</v>
      </c>
      <c r="F40" s="81">
        <v>24</v>
      </c>
      <c r="G40" s="81">
        <v>20</v>
      </c>
      <c r="H40" s="16">
        <f>SUM(C40:G40)</f>
        <v>97</v>
      </c>
      <c r="I40" s="83">
        <f t="shared" ref="I40:O40" si="2">I37</f>
        <v>0</v>
      </c>
      <c r="J40" s="83">
        <f t="shared" si="2"/>
        <v>0</v>
      </c>
      <c r="K40" s="83">
        <f t="shared" si="2"/>
        <v>0</v>
      </c>
      <c r="L40" s="83">
        <f t="shared" si="2"/>
        <v>0</v>
      </c>
      <c r="M40" s="83">
        <f t="shared" si="2"/>
        <v>0</v>
      </c>
      <c r="N40" s="83">
        <f t="shared" si="2"/>
        <v>0</v>
      </c>
      <c r="O40" s="123">
        <f t="shared" si="2"/>
        <v>0</v>
      </c>
      <c r="P40" s="135">
        <f>SUM(I40:O40)</f>
        <v>0</v>
      </c>
      <c r="Q40" s="368">
        <f>SUM(Q37,R37)</f>
        <v>0</v>
      </c>
      <c r="R40" s="367"/>
      <c r="S40" s="366">
        <f>SUM(S37,T37)</f>
        <v>0</v>
      </c>
      <c r="T40" s="367"/>
      <c r="U40" s="366">
        <f>SUM(U37,V37)</f>
        <v>0</v>
      </c>
      <c r="V40" s="367"/>
      <c r="W40" s="366">
        <f>SUM(W37,X37)</f>
        <v>0</v>
      </c>
      <c r="X40" s="367"/>
      <c r="Y40" s="54">
        <f>SUM(Q40:X40)</f>
        <v>0</v>
      </c>
      <c r="Z40" s="246">
        <f>SUM(Z9:Z39)</f>
        <v>98</v>
      </c>
      <c r="AA40" s="227">
        <f>SUM(AA9:AA39)</f>
        <v>54</v>
      </c>
      <c r="AB40" s="289">
        <f>SUM(AB9:AC39)</f>
        <v>152</v>
      </c>
      <c r="AC40" s="290"/>
    </row>
    <row r="41" spans="1:29" ht="15.5" thickTop="1" thickBot="1">
      <c r="A41" s="43"/>
      <c r="B41" s="43"/>
      <c r="C41" s="44"/>
      <c r="D41" s="44"/>
      <c r="E41" s="44"/>
      <c r="F41" s="49"/>
      <c r="G41" s="48"/>
      <c r="H41" s="51"/>
      <c r="I41" s="45"/>
      <c r="J41" s="46"/>
      <c r="K41" s="45"/>
      <c r="L41" s="46"/>
      <c r="M41" s="46"/>
      <c r="N41" s="45"/>
      <c r="O41" s="46"/>
      <c r="P41" s="135"/>
      <c r="Q41" s="44"/>
      <c r="R41" s="48"/>
      <c r="S41" s="44"/>
      <c r="T41" s="44"/>
      <c r="U41" s="49"/>
      <c r="V41" s="48"/>
      <c r="W41" s="49"/>
      <c r="X41" s="48"/>
      <c r="Y41" s="49"/>
      <c r="Z41" s="234"/>
      <c r="AA41" s="247"/>
      <c r="AB41" s="235"/>
      <c r="AC41" s="236"/>
    </row>
    <row r="42" spans="1:29" ht="15.5" thickTop="1" thickBot="1">
      <c r="P42" s="137"/>
      <c r="Z42" s="4"/>
      <c r="AA42" s="4"/>
      <c r="AB42" s="4"/>
      <c r="AC42" s="4"/>
    </row>
    <row r="43" spans="1:29" ht="15.5" thickTop="1" thickBot="1">
      <c r="A43" s="43"/>
      <c r="B43" s="43"/>
      <c r="C43" s="44"/>
      <c r="D43" s="44"/>
      <c r="E43" s="44"/>
      <c r="F43" s="44"/>
      <c r="G43" s="44"/>
      <c r="H43" s="26"/>
      <c r="I43" s="45"/>
      <c r="J43" s="47"/>
      <c r="K43" s="45"/>
      <c r="L43" s="46"/>
      <c r="M43" s="47"/>
      <c r="N43" s="45"/>
      <c r="O43" s="46"/>
      <c r="P43" s="135"/>
      <c r="Q43" s="44"/>
      <c r="R43" s="44"/>
      <c r="S43" s="44"/>
      <c r="T43" s="44"/>
      <c r="U43" s="44"/>
      <c r="V43" s="44"/>
      <c r="W43" s="44"/>
      <c r="X43" s="44"/>
      <c r="Y43" s="44"/>
      <c r="Z43" s="233"/>
      <c r="AA43" s="233"/>
      <c r="AB43" s="235"/>
      <c r="AC43" s="236"/>
    </row>
    <row r="44" spans="1:29" ht="15.5" thickTop="1" thickBot="1">
      <c r="A44" s="346" t="s">
        <v>183</v>
      </c>
      <c r="B44" s="346"/>
      <c r="C44" s="269">
        <f>SUM(C37,F37)</f>
        <v>0</v>
      </c>
      <c r="D44" s="270"/>
      <c r="E44" s="270"/>
      <c r="F44" s="270"/>
      <c r="G44" s="347"/>
      <c r="H44" s="16">
        <f>SUM(C44:G44)</f>
        <v>0</v>
      </c>
      <c r="I44" s="280">
        <f>I37</f>
        <v>0</v>
      </c>
      <c r="J44" s="281"/>
      <c r="K44" s="280">
        <f>K40</f>
        <v>0</v>
      </c>
      <c r="L44" s="266"/>
      <c r="M44" s="281"/>
      <c r="N44" s="280">
        <f>N40</f>
        <v>0</v>
      </c>
      <c r="O44" s="266"/>
      <c r="P44" s="135">
        <f>SUM(I44:O44)</f>
        <v>0</v>
      </c>
      <c r="Q44" s="266"/>
      <c r="R44" s="266"/>
      <c r="S44" s="280"/>
      <c r="T44" s="266"/>
      <c r="U44" s="280">
        <f>SUM(Q37,S37,U37,W37)</f>
        <v>0</v>
      </c>
      <c r="V44" s="266"/>
      <c r="W44" s="266"/>
      <c r="X44" s="266"/>
      <c r="Y44" s="53">
        <f>SUM(Q44:X44)</f>
        <v>0</v>
      </c>
      <c r="Z44" s="285"/>
      <c r="AA44" s="291"/>
      <c r="AB44" s="282">
        <f>SUM(Z37)</f>
        <v>51</v>
      </c>
      <c r="AC44" s="283"/>
    </row>
    <row r="45" spans="1:29" ht="15.5" thickTop="1" thickBot="1">
      <c r="A45" s="346" t="s">
        <v>184</v>
      </c>
      <c r="B45" s="346"/>
      <c r="C45" s="269">
        <f>SUM(D37,G37)</f>
        <v>0</v>
      </c>
      <c r="D45" s="270"/>
      <c r="E45" s="270"/>
      <c r="F45" s="270"/>
      <c r="G45" s="347"/>
      <c r="H45" s="16">
        <f>SUM(C45:G45)</f>
        <v>0</v>
      </c>
      <c r="I45" s="280">
        <f>J37</f>
        <v>0</v>
      </c>
      <c r="J45" s="281"/>
      <c r="K45" s="280">
        <f>L40</f>
        <v>0</v>
      </c>
      <c r="L45" s="266"/>
      <c r="M45" s="281"/>
      <c r="N45" s="280">
        <f>O40</f>
        <v>0</v>
      </c>
      <c r="O45" s="266"/>
      <c r="P45" s="135">
        <f>SUM(I45:O45)</f>
        <v>0</v>
      </c>
      <c r="Q45" s="266"/>
      <c r="R45" s="266"/>
      <c r="S45" s="280"/>
      <c r="T45" s="266"/>
      <c r="U45" s="280">
        <f>SUM(R37,T37,V37,X37)</f>
        <v>0</v>
      </c>
      <c r="V45" s="266"/>
      <c r="W45" s="266"/>
      <c r="X45" s="266"/>
      <c r="Y45" s="53">
        <f>SUM(Q45:X45)</f>
        <v>0</v>
      </c>
      <c r="Z45" s="285"/>
      <c r="AA45" s="291"/>
      <c r="AB45" s="282">
        <f>SUM(AA37)</f>
        <v>30</v>
      </c>
      <c r="AC45" s="283"/>
    </row>
    <row r="46" spans="1:29" ht="15.5" thickTop="1" thickBot="1">
      <c r="A46" s="215"/>
      <c r="B46" s="215"/>
      <c r="C46" s="206"/>
      <c r="D46" s="207"/>
      <c r="E46" s="207"/>
      <c r="F46" s="207"/>
      <c r="G46" s="208"/>
      <c r="H46" s="16"/>
      <c r="I46" s="213"/>
      <c r="J46" s="213"/>
      <c r="K46" s="132"/>
      <c r="L46" s="125"/>
      <c r="M46" s="125"/>
      <c r="N46" s="125"/>
      <c r="O46" s="125"/>
      <c r="P46" s="216"/>
      <c r="Q46" s="213"/>
      <c r="R46" s="213"/>
      <c r="S46" s="213"/>
      <c r="T46" s="213"/>
      <c r="U46" s="213"/>
      <c r="V46" s="213"/>
      <c r="W46" s="213"/>
      <c r="X46" s="213" t="s">
        <v>185</v>
      </c>
      <c r="Y46" s="53">
        <f>SUM(Y44:Y45)</f>
        <v>0</v>
      </c>
      <c r="Z46" s="228"/>
      <c r="AA46" s="237"/>
      <c r="AB46" s="288">
        <f>SUM(AB44+AB45)</f>
        <v>81</v>
      </c>
      <c r="AC46" s="283"/>
    </row>
    <row r="47" spans="1:29" ht="15.5" thickTop="1" thickBot="1">
      <c r="AB47" s="364"/>
      <c r="AC47" s="365"/>
    </row>
    <row r="48" spans="1:29" ht="15" thickTop="1"/>
  </sheetData>
  <mergeCells count="89">
    <mergeCell ref="A45:B45"/>
    <mergeCell ref="C45:G45"/>
    <mergeCell ref="C2:H2"/>
    <mergeCell ref="I2:P2"/>
    <mergeCell ref="C3:G3"/>
    <mergeCell ref="H3:H5"/>
    <mergeCell ref="F4:G4"/>
    <mergeCell ref="I3:J3"/>
    <mergeCell ref="C4:E4"/>
    <mergeCell ref="I45:J45"/>
    <mergeCell ref="K45:M45"/>
    <mergeCell ref="N45:O45"/>
    <mergeCell ref="K44:M44"/>
    <mergeCell ref="N44:O44"/>
    <mergeCell ref="Q45:R45"/>
    <mergeCell ref="S45:T45"/>
    <mergeCell ref="U45:X45"/>
    <mergeCell ref="Z4:AA4"/>
    <mergeCell ref="Z44:AA44"/>
    <mergeCell ref="Z45:AA45"/>
    <mergeCell ref="W4:X4"/>
    <mergeCell ref="AB15:AC15"/>
    <mergeCell ref="AB16:AC16"/>
    <mergeCell ref="K4:M4"/>
    <mergeCell ref="Y3:Y5"/>
    <mergeCell ref="Q4:R4"/>
    <mergeCell ref="S4:T4"/>
    <mergeCell ref="AB7:AC7"/>
    <mergeCell ref="AB8:AC8"/>
    <mergeCell ref="AB9:AC9"/>
    <mergeCell ref="AB10:AC10"/>
    <mergeCell ref="AB11:AC11"/>
    <mergeCell ref="AB12:AC12"/>
    <mergeCell ref="AB13:AC13"/>
    <mergeCell ref="AB6:AC6"/>
    <mergeCell ref="AB14:AC14"/>
    <mergeCell ref="AB1:AC5"/>
    <mergeCell ref="Z2:AA2"/>
    <mergeCell ref="Q2:Y2"/>
    <mergeCell ref="Q3:R3"/>
    <mergeCell ref="S3:T3"/>
    <mergeCell ref="U3:X3"/>
    <mergeCell ref="U4:V4"/>
    <mergeCell ref="A1:AA1"/>
    <mergeCell ref="K3:M3"/>
    <mergeCell ref="N3:O3"/>
    <mergeCell ref="P3:P5"/>
    <mergeCell ref="N4:O4"/>
    <mergeCell ref="I4:J4"/>
    <mergeCell ref="A39:B39"/>
    <mergeCell ref="Q40:R40"/>
    <mergeCell ref="S40:T40"/>
    <mergeCell ref="U40:V40"/>
    <mergeCell ref="AB25:AC25"/>
    <mergeCell ref="AB39:AC39"/>
    <mergeCell ref="A37:B37"/>
    <mergeCell ref="AB37:AC37"/>
    <mergeCell ref="AB40:AC40"/>
    <mergeCell ref="AB26:AC26"/>
    <mergeCell ref="AB27:AC27"/>
    <mergeCell ref="AB28:AC28"/>
    <mergeCell ref="AB29:AC29"/>
    <mergeCell ref="AB30:AC30"/>
    <mergeCell ref="AB31:AC31"/>
    <mergeCell ref="AB32:AC32"/>
    <mergeCell ref="W40:X40"/>
    <mergeCell ref="I44:J44"/>
    <mergeCell ref="U44:X44"/>
    <mergeCell ref="A44:B44"/>
    <mergeCell ref="C44:G44"/>
    <mergeCell ref="Q44:R44"/>
    <mergeCell ref="S44:T44"/>
    <mergeCell ref="A40:B40"/>
    <mergeCell ref="AB47:AC47"/>
    <mergeCell ref="AB45:AC45"/>
    <mergeCell ref="AB46:AC46"/>
    <mergeCell ref="AB44:AC44"/>
    <mergeCell ref="AB17:AC17"/>
    <mergeCell ref="AB18:AC18"/>
    <mergeCell ref="AB20:AC20"/>
    <mergeCell ref="AB23:AC23"/>
    <mergeCell ref="AB24:AC24"/>
    <mergeCell ref="AB19:AC19"/>
    <mergeCell ref="AB21:AC21"/>
    <mergeCell ref="AB22:AC22"/>
    <mergeCell ref="AB33:AC33"/>
    <mergeCell ref="AB34:AC34"/>
    <mergeCell ref="AB35:AC35"/>
    <mergeCell ref="AB36:AC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0681-8B95-4D67-8950-2276CFCC24AB}">
  <dimension ref="A1:E43"/>
  <sheetViews>
    <sheetView topLeftCell="A19" workbookViewId="0">
      <selection activeCell="B6" sqref="B6:B32"/>
    </sheetView>
  </sheetViews>
  <sheetFormatPr baseColWidth="10" defaultRowHeight="14.5"/>
  <cols>
    <col min="2" max="2" width="32.1796875" customWidth="1"/>
  </cols>
  <sheetData>
    <row r="1" spans="1:5" ht="19" thickBot="1">
      <c r="A1" s="383" t="s">
        <v>251</v>
      </c>
      <c r="B1" s="383"/>
      <c r="C1" s="383"/>
      <c r="D1" s="383"/>
      <c r="E1" s="383"/>
    </row>
    <row r="2" spans="1:5" ht="16.5" thickTop="1" thickBot="1">
      <c r="A2" s="59"/>
      <c r="B2" s="59"/>
      <c r="C2" s="376" t="s">
        <v>262</v>
      </c>
      <c r="D2" s="376"/>
      <c r="E2" s="312" t="s">
        <v>165</v>
      </c>
    </row>
    <row r="3" spans="1:5" ht="16.5" thickTop="1" thickBot="1">
      <c r="A3" s="59"/>
      <c r="B3" s="28"/>
      <c r="C3" s="384"/>
      <c r="D3" s="384"/>
      <c r="E3" s="313"/>
    </row>
    <row r="4" spans="1:5" ht="15.5" thickTop="1" thickBot="1">
      <c r="A4" s="12"/>
      <c r="B4" s="11" t="s">
        <v>170</v>
      </c>
      <c r="C4" s="385">
        <v>45947</v>
      </c>
      <c r="D4" s="386"/>
      <c r="E4" s="313"/>
    </row>
    <row r="5" spans="1:5" ht="16.5" thickTop="1" thickBot="1">
      <c r="A5" s="12"/>
      <c r="B5" s="27" t="s">
        <v>193</v>
      </c>
      <c r="C5" s="58" t="s">
        <v>172</v>
      </c>
      <c r="D5" s="58" t="s">
        <v>173</v>
      </c>
      <c r="E5" s="314"/>
    </row>
    <row r="6" spans="1:5" ht="15.5" thickTop="1" thickBot="1">
      <c r="A6" s="13">
        <v>1</v>
      </c>
      <c r="B6" s="210" t="s">
        <v>210</v>
      </c>
      <c r="C6" s="26">
        <v>1</v>
      </c>
      <c r="D6" s="26"/>
      <c r="E6" s="61">
        <f>SUM(C6:D6)</f>
        <v>1</v>
      </c>
    </row>
    <row r="7" spans="1:5" ht="15.5" thickTop="1" thickBot="1">
      <c r="A7" s="13">
        <v>2</v>
      </c>
      <c r="B7" s="210" t="s">
        <v>212</v>
      </c>
      <c r="C7" s="26">
        <v>11</v>
      </c>
      <c r="D7" s="26">
        <v>3</v>
      </c>
      <c r="E7" s="61">
        <f t="shared" ref="E7:E32" si="0">SUM(C7:D7)</f>
        <v>14</v>
      </c>
    </row>
    <row r="8" spans="1:5" ht="15.5" thickTop="1" thickBot="1">
      <c r="A8" s="13">
        <v>3</v>
      </c>
      <c r="B8" s="210" t="s">
        <v>213</v>
      </c>
      <c r="C8" s="26">
        <v>1</v>
      </c>
      <c r="D8" s="26"/>
      <c r="E8" s="61">
        <f t="shared" si="0"/>
        <v>1</v>
      </c>
    </row>
    <row r="9" spans="1:5" ht="15.5" thickTop="1" thickBot="1">
      <c r="A9" s="13">
        <v>4</v>
      </c>
      <c r="B9" s="210" t="s">
        <v>214</v>
      </c>
      <c r="C9" s="26"/>
      <c r="D9" s="26">
        <v>1</v>
      </c>
      <c r="E9" s="61">
        <f t="shared" si="0"/>
        <v>1</v>
      </c>
    </row>
    <row r="10" spans="1:5" ht="15.5" thickTop="1" thickBot="1">
      <c r="A10" s="13">
        <v>5</v>
      </c>
      <c r="B10" s="210" t="s">
        <v>235</v>
      </c>
      <c r="C10" s="26">
        <v>4</v>
      </c>
      <c r="D10" s="26"/>
      <c r="E10" s="61">
        <f t="shared" si="0"/>
        <v>4</v>
      </c>
    </row>
    <row r="11" spans="1:5" ht="15.5" thickTop="1" thickBot="1">
      <c r="A11" s="13">
        <v>6</v>
      </c>
      <c r="B11" s="210" t="s">
        <v>216</v>
      </c>
      <c r="C11" s="26">
        <v>3</v>
      </c>
      <c r="D11" s="26"/>
      <c r="E11" s="61">
        <f t="shared" si="0"/>
        <v>3</v>
      </c>
    </row>
    <row r="12" spans="1:5" ht="15.5" thickTop="1" thickBot="1">
      <c r="A12" s="13">
        <v>7</v>
      </c>
      <c r="B12" s="210" t="s">
        <v>219</v>
      </c>
      <c r="C12" s="26">
        <v>2</v>
      </c>
      <c r="D12" s="26"/>
      <c r="E12" s="61">
        <f t="shared" si="0"/>
        <v>2</v>
      </c>
    </row>
    <row r="13" spans="1:5" ht="30" thickTop="1" thickBot="1">
      <c r="A13" s="13">
        <v>8</v>
      </c>
      <c r="B13" s="210" t="s">
        <v>244</v>
      </c>
      <c r="C13" s="26"/>
      <c r="D13" s="26">
        <v>3</v>
      </c>
      <c r="E13" s="61">
        <f t="shared" si="0"/>
        <v>3</v>
      </c>
    </row>
    <row r="14" spans="1:5" ht="15.5" thickTop="1" thickBot="1">
      <c r="A14" s="13">
        <v>9</v>
      </c>
      <c r="B14" s="210" t="s">
        <v>236</v>
      </c>
      <c r="C14" s="26">
        <v>4</v>
      </c>
      <c r="D14" s="26"/>
      <c r="E14" s="61">
        <f t="shared" si="0"/>
        <v>4</v>
      </c>
    </row>
    <row r="15" spans="1:5" ht="30" thickTop="1" thickBot="1">
      <c r="A15" s="13">
        <v>10</v>
      </c>
      <c r="B15" s="210" t="s">
        <v>39</v>
      </c>
      <c r="C15" s="26">
        <v>1</v>
      </c>
      <c r="D15" s="26"/>
      <c r="E15" s="61">
        <f t="shared" si="0"/>
        <v>1</v>
      </c>
    </row>
    <row r="16" spans="1:5" ht="30" thickTop="1" thickBot="1">
      <c r="A16" s="13">
        <v>11</v>
      </c>
      <c r="B16" s="210" t="s">
        <v>220</v>
      </c>
      <c r="C16" s="26">
        <v>1</v>
      </c>
      <c r="D16" s="26"/>
      <c r="E16" s="61">
        <f t="shared" si="0"/>
        <v>1</v>
      </c>
    </row>
    <row r="17" spans="1:5" ht="30" thickTop="1" thickBot="1">
      <c r="A17" s="13">
        <v>12</v>
      </c>
      <c r="B17" s="210" t="s">
        <v>237</v>
      </c>
      <c r="C17" s="26">
        <v>3</v>
      </c>
      <c r="D17" s="26">
        <v>1</v>
      </c>
      <c r="E17" s="61">
        <f t="shared" si="0"/>
        <v>4</v>
      </c>
    </row>
    <row r="18" spans="1:5" ht="30" thickTop="1" thickBot="1">
      <c r="A18" s="13">
        <v>13</v>
      </c>
      <c r="B18" s="210" t="s">
        <v>222</v>
      </c>
      <c r="C18" s="26">
        <v>1</v>
      </c>
      <c r="D18" s="26"/>
      <c r="E18" s="61">
        <f t="shared" si="0"/>
        <v>1</v>
      </c>
    </row>
    <row r="19" spans="1:5" ht="59" thickTop="1" thickBot="1">
      <c r="A19" s="13">
        <v>14</v>
      </c>
      <c r="B19" s="210" t="s">
        <v>227</v>
      </c>
      <c r="C19" s="26">
        <v>1</v>
      </c>
      <c r="D19" s="26"/>
      <c r="E19" s="61">
        <f t="shared" si="0"/>
        <v>1</v>
      </c>
    </row>
    <row r="20" spans="1:5" ht="30" thickTop="1" thickBot="1">
      <c r="A20" s="13">
        <v>15</v>
      </c>
      <c r="B20" s="210" t="s">
        <v>246</v>
      </c>
      <c r="C20" s="26">
        <v>1</v>
      </c>
      <c r="D20" s="26"/>
      <c r="E20" s="61">
        <f t="shared" si="0"/>
        <v>1</v>
      </c>
    </row>
    <row r="21" spans="1:5" ht="44.5" thickTop="1" thickBot="1">
      <c r="A21" s="13">
        <v>16</v>
      </c>
      <c r="B21" s="210" t="s">
        <v>243</v>
      </c>
      <c r="C21" s="26"/>
      <c r="D21" s="26">
        <v>1</v>
      </c>
      <c r="E21" s="61">
        <f t="shared" si="0"/>
        <v>1</v>
      </c>
    </row>
    <row r="22" spans="1:5" ht="44.5" thickTop="1" thickBot="1">
      <c r="A22" s="13">
        <v>17</v>
      </c>
      <c r="B22" s="210" t="s">
        <v>239</v>
      </c>
      <c r="C22" s="26">
        <v>2</v>
      </c>
      <c r="D22" s="26"/>
      <c r="E22" s="61">
        <f t="shared" si="0"/>
        <v>2</v>
      </c>
    </row>
    <row r="23" spans="1:5" ht="30" thickTop="1" thickBot="1">
      <c r="A23" s="13">
        <v>18</v>
      </c>
      <c r="B23" s="210" t="s">
        <v>223</v>
      </c>
      <c r="C23" s="26">
        <v>12</v>
      </c>
      <c r="D23" s="26">
        <v>5</v>
      </c>
      <c r="E23" s="61">
        <f t="shared" si="0"/>
        <v>17</v>
      </c>
    </row>
    <row r="24" spans="1:5" ht="30" thickTop="1" thickBot="1">
      <c r="A24" s="13">
        <v>19</v>
      </c>
      <c r="B24" s="210" t="s">
        <v>7</v>
      </c>
      <c r="C24" s="26">
        <v>1</v>
      </c>
      <c r="D24" s="26"/>
      <c r="E24" s="61">
        <f t="shared" si="0"/>
        <v>1</v>
      </c>
    </row>
    <row r="25" spans="1:5" ht="15.5" thickTop="1" thickBot="1">
      <c r="A25" s="13">
        <v>20</v>
      </c>
      <c r="B25" s="210" t="s">
        <v>241</v>
      </c>
      <c r="C25" s="26">
        <v>3</v>
      </c>
      <c r="D25" s="26">
        <v>1</v>
      </c>
      <c r="E25" s="61">
        <f t="shared" si="0"/>
        <v>4</v>
      </c>
    </row>
    <row r="26" spans="1:5" ht="15.5" thickTop="1" thickBot="1">
      <c r="A26" s="13">
        <v>21</v>
      </c>
      <c r="B26" s="210" t="s">
        <v>18</v>
      </c>
      <c r="C26" s="26">
        <v>1</v>
      </c>
      <c r="D26" s="26"/>
      <c r="E26" s="61">
        <f t="shared" si="0"/>
        <v>1</v>
      </c>
    </row>
    <row r="27" spans="1:5" ht="44.5" thickTop="1" thickBot="1">
      <c r="A27" s="13">
        <v>22</v>
      </c>
      <c r="B27" s="210" t="s">
        <v>19</v>
      </c>
      <c r="C27" s="26">
        <v>1</v>
      </c>
      <c r="D27" s="26"/>
      <c r="E27" s="61">
        <f t="shared" si="0"/>
        <v>1</v>
      </c>
    </row>
    <row r="28" spans="1:5" ht="15.5" thickTop="1" thickBot="1">
      <c r="A28" s="13">
        <v>23</v>
      </c>
      <c r="B28" s="210" t="s">
        <v>21</v>
      </c>
      <c r="C28" s="26">
        <v>2</v>
      </c>
      <c r="D28" s="26">
        <v>2</v>
      </c>
      <c r="E28" s="61">
        <f t="shared" si="0"/>
        <v>4</v>
      </c>
    </row>
    <row r="29" spans="1:5" ht="15.5" thickTop="1" thickBot="1">
      <c r="A29" s="13">
        <v>24</v>
      </c>
      <c r="B29" s="210" t="s">
        <v>224</v>
      </c>
      <c r="C29" s="26"/>
      <c r="D29" s="26">
        <v>1</v>
      </c>
      <c r="E29" s="61">
        <f t="shared" si="0"/>
        <v>1</v>
      </c>
    </row>
    <row r="30" spans="1:5" ht="30" thickTop="1" thickBot="1">
      <c r="A30" s="13">
        <v>25</v>
      </c>
      <c r="B30" s="210" t="s">
        <v>225</v>
      </c>
      <c r="C30" s="26"/>
      <c r="D30" s="26">
        <v>1</v>
      </c>
      <c r="E30" s="61">
        <f t="shared" si="0"/>
        <v>1</v>
      </c>
    </row>
    <row r="31" spans="1:5" ht="30" thickTop="1" thickBot="1">
      <c r="A31" s="13">
        <v>26</v>
      </c>
      <c r="B31" s="210" t="s">
        <v>226</v>
      </c>
      <c r="C31" s="26">
        <v>1</v>
      </c>
      <c r="D31" s="26">
        <v>1</v>
      </c>
      <c r="E31" s="61">
        <f t="shared" si="0"/>
        <v>2</v>
      </c>
    </row>
    <row r="32" spans="1:5" ht="30" thickTop="1" thickBot="1">
      <c r="A32" s="13">
        <v>27</v>
      </c>
      <c r="B32" s="210" t="s">
        <v>242</v>
      </c>
      <c r="C32" s="26">
        <v>3</v>
      </c>
      <c r="D32" s="26">
        <v>1</v>
      </c>
      <c r="E32" s="61">
        <f t="shared" si="0"/>
        <v>4</v>
      </c>
    </row>
    <row r="33" spans="1:5" ht="15.5" thickTop="1" thickBot="1">
      <c r="A33" s="381"/>
      <c r="B33" s="382"/>
      <c r="C33" s="254">
        <f>SUM(C6:C32)</f>
        <v>60</v>
      </c>
      <c r="D33" s="254">
        <f>SUM(D6:D32)</f>
        <v>21</v>
      </c>
      <c r="E33" s="15">
        <f>SUM(E6:E32)</f>
        <v>81</v>
      </c>
    </row>
    <row r="34" spans="1:5" ht="15.5" thickTop="1" thickBot="1">
      <c r="A34" s="389"/>
      <c r="B34" s="389"/>
      <c r="C34" s="26"/>
      <c r="D34" s="26"/>
      <c r="E34" s="32"/>
    </row>
    <row r="35" spans="1:5" ht="15.5" thickTop="1" thickBot="1">
      <c r="A35" s="284" t="s">
        <v>180</v>
      </c>
      <c r="B35" s="284"/>
      <c r="C35" s="80" t="s">
        <v>172</v>
      </c>
      <c r="D35" s="80" t="s">
        <v>173</v>
      </c>
      <c r="E35" s="77" t="s">
        <v>178</v>
      </c>
    </row>
    <row r="36" spans="1:5" ht="15.5" thickTop="1" thickBot="1">
      <c r="A36" s="390" t="s">
        <v>199</v>
      </c>
      <c r="B36" s="390"/>
      <c r="C36" s="391"/>
      <c r="D36" s="392"/>
      <c r="E36" s="39">
        <f>SUM(E33)</f>
        <v>81</v>
      </c>
    </row>
    <row r="37" spans="1:5" ht="15.5" thickTop="1" thickBot="1">
      <c r="A37" s="41"/>
      <c r="B37" s="41"/>
      <c r="C37" s="60"/>
      <c r="D37" s="60"/>
      <c r="E37" s="39"/>
    </row>
    <row r="38" spans="1:5" ht="15.5" thickTop="1" thickBot="1">
      <c r="A38" s="393"/>
      <c r="B38" s="394"/>
      <c r="C38" s="274"/>
      <c r="D38" s="273"/>
      <c r="E38" s="13">
        <f>SUM(C38:D38)</f>
        <v>0</v>
      </c>
    </row>
    <row r="39" spans="1:5" ht="15" thickTop="1">
      <c r="C39" s="26"/>
      <c r="D39" s="26"/>
      <c r="E39" s="26"/>
    </row>
    <row r="40" spans="1:5" ht="15" thickBot="1">
      <c r="A40" s="41"/>
      <c r="B40" s="41"/>
      <c r="C40" s="36"/>
      <c r="D40" s="36"/>
      <c r="E40" s="39"/>
    </row>
    <row r="41" spans="1:5" ht="15.5" thickTop="1" thickBot="1">
      <c r="A41" s="387" t="s">
        <v>183</v>
      </c>
      <c r="B41" s="388"/>
      <c r="C41" s="280"/>
      <c r="D41" s="266"/>
      <c r="E41" s="13">
        <f>SUM(C33)</f>
        <v>60</v>
      </c>
    </row>
    <row r="42" spans="1:5" ht="15.5" thickTop="1" thickBot="1">
      <c r="A42" s="387" t="s">
        <v>184</v>
      </c>
      <c r="B42" s="388"/>
      <c r="C42" s="280"/>
      <c r="D42" s="266"/>
      <c r="E42" s="13">
        <f>SUM(D33)</f>
        <v>21</v>
      </c>
    </row>
    <row r="43" spans="1:5" ht="15" thickTop="1">
      <c r="A43" s="3"/>
      <c r="B43" s="3"/>
      <c r="C43" s="26"/>
      <c r="D43" s="26"/>
      <c r="E43" s="26">
        <f>SUM(E41:E42)</f>
        <v>81</v>
      </c>
    </row>
  </sheetData>
  <mergeCells count="16">
    <mergeCell ref="A41:B41"/>
    <mergeCell ref="C41:D41"/>
    <mergeCell ref="A42:B42"/>
    <mergeCell ref="C42:D42"/>
    <mergeCell ref="A34:B34"/>
    <mergeCell ref="A35:B35"/>
    <mergeCell ref="A36:B36"/>
    <mergeCell ref="C36:D36"/>
    <mergeCell ref="A38:B38"/>
    <mergeCell ref="C38:D38"/>
    <mergeCell ref="A33:B33"/>
    <mergeCell ref="A1:E1"/>
    <mergeCell ref="C2:D2"/>
    <mergeCell ref="E2:E5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B64D-3F6F-4C77-A600-FD0EA54E7363}">
  <dimension ref="A1:X41"/>
  <sheetViews>
    <sheetView topLeftCell="A2" zoomScaleNormal="100" workbookViewId="0">
      <selection activeCell="AC30" sqref="AC30"/>
    </sheetView>
  </sheetViews>
  <sheetFormatPr baseColWidth="10" defaultColWidth="11.36328125" defaultRowHeight="14.5"/>
  <cols>
    <col min="1" max="1" width="6.1796875" customWidth="1"/>
    <col min="2" max="2" width="50.453125" customWidth="1"/>
    <col min="3" max="3" width="6.1796875" hidden="1" customWidth="1"/>
    <col min="4" max="5" width="5.81640625" hidden="1" customWidth="1"/>
    <col min="6" max="6" width="6.81640625" hidden="1" customWidth="1"/>
    <col min="7" max="7" width="9.36328125" hidden="1" customWidth="1"/>
    <col min="8" max="8" width="7.36328125" hidden="1" customWidth="1"/>
    <col min="9" max="9" width="6.81640625" hidden="1" customWidth="1"/>
    <col min="10" max="10" width="10.1796875" hidden="1" customWidth="1"/>
    <col min="11" max="11" width="6.81640625" hidden="1" customWidth="1"/>
    <col min="12" max="12" width="6.453125" hidden="1" customWidth="1"/>
    <col min="13" max="13" width="6.36328125" hidden="1" customWidth="1"/>
    <col min="14" max="14" width="5.81640625" hidden="1" customWidth="1"/>
    <col min="15" max="15" width="7.1796875" hidden="1" customWidth="1"/>
    <col min="16" max="16" width="11.36328125" hidden="1" customWidth="1"/>
    <col min="17" max="20" width="6.1796875" style="3" hidden="1" customWidth="1"/>
    <col min="21" max="21" width="11.36328125" style="3" hidden="1" customWidth="1"/>
    <col min="22" max="22" width="12.1796875" customWidth="1"/>
    <col min="23" max="23" width="10.453125" customWidth="1"/>
    <col min="24" max="24" width="11.36328125" customWidth="1"/>
  </cols>
  <sheetData>
    <row r="1" spans="1:24" ht="27" customHeight="1" thickBot="1">
      <c r="A1" s="428" t="s">
        <v>263</v>
      </c>
      <c r="B1" s="428"/>
      <c r="C1" s="428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221"/>
      <c r="R1" s="221"/>
      <c r="S1" s="221"/>
      <c r="T1" s="221"/>
      <c r="U1" s="221"/>
      <c r="V1" s="130"/>
      <c r="W1" s="130"/>
      <c r="X1" s="130"/>
    </row>
    <row r="2" spans="1:24" ht="34" customHeight="1" thickTop="1" thickBot="1">
      <c r="A2" s="59"/>
      <c r="B2" s="59"/>
      <c r="C2" s="397" t="s">
        <v>160</v>
      </c>
      <c r="D2" s="398"/>
      <c r="E2" s="398"/>
      <c r="F2" s="399"/>
      <c r="G2" s="312" t="s">
        <v>165</v>
      </c>
      <c r="H2" s="400" t="s">
        <v>190</v>
      </c>
      <c r="I2" s="376"/>
      <c r="J2" s="376"/>
      <c r="K2" s="376"/>
      <c r="L2" s="376"/>
      <c r="M2" s="376"/>
      <c r="N2" s="376"/>
      <c r="O2" s="376"/>
      <c r="P2" s="312" t="s">
        <v>165</v>
      </c>
      <c r="Q2" s="376" t="s">
        <v>186</v>
      </c>
      <c r="R2" s="376"/>
      <c r="S2" s="376"/>
      <c r="T2" s="376"/>
      <c r="U2" s="312" t="s">
        <v>165</v>
      </c>
      <c r="V2" s="311" t="s">
        <v>252</v>
      </c>
      <c r="W2" s="311"/>
      <c r="X2" s="312" t="s">
        <v>165</v>
      </c>
    </row>
    <row r="3" spans="1:24" ht="18" customHeight="1" thickTop="1" thickBot="1">
      <c r="A3" s="59"/>
      <c r="B3" s="28"/>
      <c r="C3" s="407" t="s">
        <v>164</v>
      </c>
      <c r="D3" s="408"/>
      <c r="E3" s="408"/>
      <c r="F3" s="409"/>
      <c r="G3" s="313"/>
      <c r="H3" s="330" t="s">
        <v>191</v>
      </c>
      <c r="I3" s="331"/>
      <c r="J3" s="416" t="s">
        <v>167</v>
      </c>
      <c r="K3" s="331"/>
      <c r="L3" s="416" t="s">
        <v>168</v>
      </c>
      <c r="M3" s="331"/>
      <c r="N3" s="331"/>
      <c r="O3" s="332"/>
      <c r="P3" s="299"/>
      <c r="Q3" s="384" t="s">
        <v>192</v>
      </c>
      <c r="R3" s="384"/>
      <c r="S3" s="384"/>
      <c r="T3" s="419"/>
      <c r="U3" s="313"/>
      <c r="V3" s="412"/>
      <c r="W3" s="384"/>
      <c r="X3" s="313"/>
    </row>
    <row r="4" spans="1:24" ht="15.5" thickTop="1" thickBot="1">
      <c r="A4" s="12"/>
      <c r="B4" s="11" t="s">
        <v>170</v>
      </c>
      <c r="C4" s="385"/>
      <c r="D4" s="386"/>
      <c r="E4" s="385"/>
      <c r="F4" s="386"/>
      <c r="G4" s="313"/>
      <c r="H4" s="385"/>
      <c r="I4" s="420"/>
      <c r="J4" s="421">
        <v>44712</v>
      </c>
      <c r="K4" s="420"/>
      <c r="L4" s="421">
        <v>44726</v>
      </c>
      <c r="M4" s="422"/>
      <c r="N4" s="420">
        <v>44740</v>
      </c>
      <c r="O4" s="386"/>
      <c r="P4" s="313"/>
      <c r="Q4" s="417">
        <v>44782</v>
      </c>
      <c r="R4" s="418"/>
      <c r="S4" s="417">
        <v>44796</v>
      </c>
      <c r="T4" s="418"/>
      <c r="U4" s="313"/>
      <c r="V4" s="414">
        <v>45580</v>
      </c>
      <c r="W4" s="415"/>
      <c r="X4" s="313"/>
    </row>
    <row r="5" spans="1:24" ht="32.25" customHeight="1" thickTop="1" thickBot="1">
      <c r="A5" s="12"/>
      <c r="B5" s="27" t="s">
        <v>193</v>
      </c>
      <c r="C5" s="58" t="s">
        <v>172</v>
      </c>
      <c r="D5" s="58" t="s">
        <v>173</v>
      </c>
      <c r="E5" s="58" t="s">
        <v>172</v>
      </c>
      <c r="F5" s="58" t="s">
        <v>173</v>
      </c>
      <c r="G5" s="314"/>
      <c r="H5" s="58" t="s">
        <v>172</v>
      </c>
      <c r="I5" s="58" t="s">
        <v>173</v>
      </c>
      <c r="J5" s="181" t="s">
        <v>172</v>
      </c>
      <c r="K5" s="58" t="s">
        <v>173</v>
      </c>
      <c r="L5" s="181" t="s">
        <v>172</v>
      </c>
      <c r="M5" s="180" t="s">
        <v>173</v>
      </c>
      <c r="N5" s="133" t="s">
        <v>172</v>
      </c>
      <c r="O5" s="58" t="s">
        <v>173</v>
      </c>
      <c r="P5" s="314"/>
      <c r="Q5" s="218" t="s">
        <v>172</v>
      </c>
      <c r="R5" s="218" t="s">
        <v>173</v>
      </c>
      <c r="S5" s="218" t="s">
        <v>172</v>
      </c>
      <c r="T5" s="218" t="s">
        <v>173</v>
      </c>
      <c r="U5" s="314"/>
      <c r="V5" s="58" t="s">
        <v>172</v>
      </c>
      <c r="W5" s="58" t="s">
        <v>173</v>
      </c>
      <c r="X5" s="314"/>
    </row>
    <row r="6" spans="1:24" ht="15.5" thickTop="1" thickBot="1">
      <c r="A6" s="223">
        <v>1</v>
      </c>
      <c r="B6" s="210" t="s">
        <v>27</v>
      </c>
      <c r="C6" s="103"/>
      <c r="D6" s="9"/>
      <c r="E6" s="8"/>
      <c r="F6" s="8"/>
      <c r="G6" s="61"/>
      <c r="H6" s="8"/>
      <c r="I6" s="154"/>
      <c r="J6" s="183"/>
      <c r="K6" s="154"/>
      <c r="L6" s="183"/>
      <c r="M6" s="192"/>
      <c r="N6" s="157"/>
      <c r="O6" s="122"/>
      <c r="P6" s="61"/>
      <c r="U6" s="61"/>
      <c r="V6" s="26"/>
      <c r="W6" s="26">
        <v>2</v>
      </c>
      <c r="X6" s="240">
        <f t="shared" ref="X6:X22" si="0">SUM(V6:W6)</f>
        <v>2</v>
      </c>
    </row>
    <row r="7" spans="1:24" ht="15.5" thickTop="1" thickBot="1">
      <c r="A7" s="223">
        <v>2</v>
      </c>
      <c r="B7" s="210" t="s">
        <v>210</v>
      </c>
      <c r="C7" s="103"/>
      <c r="D7" s="9"/>
      <c r="E7" s="8"/>
      <c r="F7" s="8"/>
      <c r="G7" s="61"/>
      <c r="H7" s="8"/>
      <c r="I7" s="154"/>
      <c r="J7" s="183"/>
      <c r="K7" s="154"/>
      <c r="L7" s="183"/>
      <c r="M7" s="192"/>
      <c r="N7" s="157"/>
      <c r="O7" s="122"/>
      <c r="P7" s="61"/>
      <c r="U7" s="61"/>
      <c r="V7" s="26">
        <v>2</v>
      </c>
      <c r="W7" s="26"/>
      <c r="X7" s="240">
        <f t="shared" si="0"/>
        <v>2</v>
      </c>
    </row>
    <row r="8" spans="1:24" ht="15.5" thickTop="1" thickBot="1">
      <c r="A8" s="223">
        <v>3</v>
      </c>
      <c r="B8" s="210" t="s">
        <v>212</v>
      </c>
      <c r="C8" s="103"/>
      <c r="D8" s="9"/>
      <c r="E8" s="8"/>
      <c r="F8" s="8"/>
      <c r="G8" s="61"/>
      <c r="H8" s="8"/>
      <c r="I8" s="154"/>
      <c r="J8" s="183"/>
      <c r="K8" s="154"/>
      <c r="L8" s="183"/>
      <c r="M8" s="192"/>
      <c r="N8" s="157"/>
      <c r="O8" s="122"/>
      <c r="P8" s="61"/>
      <c r="U8" s="61"/>
      <c r="V8" s="26">
        <v>3</v>
      </c>
      <c r="W8" s="26">
        <v>1</v>
      </c>
      <c r="X8" s="240">
        <f t="shared" si="0"/>
        <v>4</v>
      </c>
    </row>
    <row r="9" spans="1:24" ht="15.5" thickTop="1" thickBot="1">
      <c r="A9" s="223">
        <v>4</v>
      </c>
      <c r="B9" s="210" t="s">
        <v>213</v>
      </c>
      <c r="C9" s="103"/>
      <c r="D9" s="9"/>
      <c r="E9" s="8"/>
      <c r="F9" s="8"/>
      <c r="G9" s="61"/>
      <c r="H9" s="8"/>
      <c r="I9" s="154"/>
      <c r="J9" s="183"/>
      <c r="K9" s="154"/>
      <c r="L9" s="183"/>
      <c r="M9" s="192"/>
      <c r="N9" s="157"/>
      <c r="O9" s="122"/>
      <c r="P9" s="61"/>
      <c r="U9" s="61"/>
      <c r="V9" s="26">
        <v>3</v>
      </c>
      <c r="W9" s="26">
        <v>1</v>
      </c>
      <c r="X9" s="240">
        <f t="shared" si="0"/>
        <v>4</v>
      </c>
    </row>
    <row r="10" spans="1:24" ht="15.5" thickTop="1" thickBot="1">
      <c r="A10" s="223">
        <v>5</v>
      </c>
      <c r="B10" s="210" t="s">
        <v>216</v>
      </c>
      <c r="C10" s="103"/>
      <c r="D10" s="9"/>
      <c r="E10" s="8"/>
      <c r="F10" s="8"/>
      <c r="G10" s="61"/>
      <c r="H10" s="8"/>
      <c r="I10" s="154"/>
      <c r="J10" s="183"/>
      <c r="K10" s="154"/>
      <c r="L10" s="183"/>
      <c r="M10" s="192"/>
      <c r="N10" s="157"/>
      <c r="O10" s="122"/>
      <c r="P10" s="61"/>
      <c r="U10" s="61"/>
      <c r="V10" s="26">
        <v>2</v>
      </c>
      <c r="W10" s="26"/>
      <c r="X10" s="240">
        <f t="shared" si="0"/>
        <v>2</v>
      </c>
    </row>
    <row r="11" spans="1:24" ht="15.5" thickTop="1" thickBot="1">
      <c r="A11" s="223">
        <v>6</v>
      </c>
      <c r="B11" s="210" t="s">
        <v>219</v>
      </c>
      <c r="C11" s="103"/>
      <c r="D11" s="9"/>
      <c r="E11" s="8"/>
      <c r="F11" s="8"/>
      <c r="G11" s="61"/>
      <c r="H11" s="8"/>
      <c r="I11" s="154"/>
      <c r="J11" s="183"/>
      <c r="K11" s="154"/>
      <c r="L11" s="183"/>
      <c r="M11" s="192"/>
      <c r="N11" s="157"/>
      <c r="O11" s="122"/>
      <c r="P11" s="61"/>
      <c r="U11" s="61"/>
      <c r="V11" s="26">
        <v>2</v>
      </c>
      <c r="W11" s="26"/>
      <c r="X11" s="240">
        <f t="shared" si="0"/>
        <v>2</v>
      </c>
    </row>
    <row r="12" spans="1:24" ht="30" thickTop="1" thickBot="1">
      <c r="A12" s="223">
        <v>7</v>
      </c>
      <c r="B12" s="210" t="s">
        <v>244</v>
      </c>
      <c r="C12" s="103"/>
      <c r="D12" s="9"/>
      <c r="E12" s="8"/>
      <c r="F12" s="8"/>
      <c r="G12" s="61"/>
      <c r="H12" s="8"/>
      <c r="I12" s="154"/>
      <c r="J12" s="183"/>
      <c r="K12" s="154"/>
      <c r="L12" s="183"/>
      <c r="M12" s="192"/>
      <c r="N12" s="157"/>
      <c r="O12" s="122"/>
      <c r="P12" s="61"/>
      <c r="U12" s="61"/>
      <c r="V12" s="26">
        <v>1</v>
      </c>
      <c r="W12" s="26"/>
      <c r="X12" s="240">
        <f t="shared" si="0"/>
        <v>1</v>
      </c>
    </row>
    <row r="13" spans="1:24" ht="15.5" thickTop="1" thickBot="1">
      <c r="A13" s="223">
        <v>8</v>
      </c>
      <c r="B13" s="210" t="s">
        <v>236</v>
      </c>
      <c r="C13" s="103"/>
      <c r="D13" s="9"/>
      <c r="E13" s="8"/>
      <c r="F13" s="8"/>
      <c r="G13" s="61"/>
      <c r="H13" s="8"/>
      <c r="I13" s="154"/>
      <c r="J13" s="183"/>
      <c r="K13" s="154"/>
      <c r="L13" s="183"/>
      <c r="M13" s="192"/>
      <c r="N13" s="157"/>
      <c r="O13" s="122"/>
      <c r="P13" s="61"/>
      <c r="U13" s="61"/>
      <c r="V13" s="26">
        <v>3</v>
      </c>
      <c r="W13" s="26">
        <v>1</v>
      </c>
      <c r="X13" s="240">
        <f t="shared" si="0"/>
        <v>4</v>
      </c>
    </row>
    <row r="14" spans="1:24" ht="15.5" thickTop="1" thickBot="1">
      <c r="A14" s="223">
        <v>9</v>
      </c>
      <c r="B14" s="210" t="s">
        <v>221</v>
      </c>
      <c r="C14" s="103"/>
      <c r="D14" s="9"/>
      <c r="E14" s="8"/>
      <c r="F14" s="8"/>
      <c r="G14" s="61"/>
      <c r="H14" s="8"/>
      <c r="I14" s="154"/>
      <c r="J14" s="183"/>
      <c r="K14" s="154"/>
      <c r="L14" s="183"/>
      <c r="M14" s="192"/>
      <c r="N14" s="157"/>
      <c r="O14" s="122"/>
      <c r="P14" s="61"/>
      <c r="U14" s="61"/>
      <c r="V14" s="26">
        <v>1</v>
      </c>
      <c r="W14" s="26">
        <v>1</v>
      </c>
      <c r="X14" s="240">
        <f t="shared" si="0"/>
        <v>2</v>
      </c>
    </row>
    <row r="15" spans="1:24" ht="15.5" thickTop="1" thickBot="1">
      <c r="A15" s="223">
        <v>10</v>
      </c>
      <c r="B15" s="210" t="s">
        <v>237</v>
      </c>
      <c r="C15" s="103"/>
      <c r="D15" s="9"/>
      <c r="E15" s="8"/>
      <c r="F15" s="8"/>
      <c r="G15" s="61"/>
      <c r="H15" s="8"/>
      <c r="I15" s="154"/>
      <c r="J15" s="183"/>
      <c r="K15" s="154"/>
      <c r="L15" s="183"/>
      <c r="M15" s="192"/>
      <c r="N15" s="157"/>
      <c r="O15" s="122"/>
      <c r="P15" s="61"/>
      <c r="U15" s="61"/>
      <c r="V15" s="26">
        <v>3</v>
      </c>
      <c r="W15" s="26">
        <v>1</v>
      </c>
      <c r="X15" s="240">
        <f t="shared" si="0"/>
        <v>4</v>
      </c>
    </row>
    <row r="16" spans="1:24" ht="15.5" thickTop="1" thickBot="1">
      <c r="A16" s="223">
        <v>11</v>
      </c>
      <c r="B16" s="210" t="s">
        <v>222</v>
      </c>
      <c r="C16" s="103"/>
      <c r="D16" s="9"/>
      <c r="E16" s="8"/>
      <c r="F16" s="8"/>
      <c r="G16" s="61"/>
      <c r="H16" s="8"/>
      <c r="I16" s="154"/>
      <c r="J16" s="183"/>
      <c r="K16" s="154"/>
      <c r="L16" s="183"/>
      <c r="M16" s="192"/>
      <c r="N16" s="157"/>
      <c r="O16" s="122"/>
      <c r="P16" s="61"/>
      <c r="U16" s="61"/>
      <c r="V16" s="26">
        <v>3</v>
      </c>
      <c r="W16" s="26"/>
      <c r="X16" s="240">
        <f t="shared" si="0"/>
        <v>3</v>
      </c>
    </row>
    <row r="17" spans="1:24" ht="44.5" thickTop="1" thickBot="1">
      <c r="A17" s="223">
        <v>12</v>
      </c>
      <c r="B17" s="210" t="s">
        <v>227</v>
      </c>
      <c r="C17" s="103"/>
      <c r="D17" s="9"/>
      <c r="E17" s="8"/>
      <c r="F17" s="8"/>
      <c r="G17" s="61"/>
      <c r="H17" s="8"/>
      <c r="I17" s="154"/>
      <c r="J17" s="183"/>
      <c r="K17" s="154"/>
      <c r="L17" s="183"/>
      <c r="M17" s="192"/>
      <c r="N17" s="157"/>
      <c r="O17" s="122"/>
      <c r="P17" s="61"/>
      <c r="U17" s="61"/>
      <c r="V17" s="26">
        <v>1</v>
      </c>
      <c r="W17" s="26"/>
      <c r="X17" s="240">
        <f t="shared" si="0"/>
        <v>1</v>
      </c>
    </row>
    <row r="18" spans="1:24" ht="30" thickTop="1" thickBot="1">
      <c r="A18" s="223">
        <v>13</v>
      </c>
      <c r="B18" s="210" t="s">
        <v>239</v>
      </c>
      <c r="C18" s="103"/>
      <c r="D18" s="9"/>
      <c r="E18" s="8"/>
      <c r="F18" s="8"/>
      <c r="G18" s="61"/>
      <c r="H18" s="8"/>
      <c r="I18" s="154"/>
      <c r="J18" s="183"/>
      <c r="K18" s="154"/>
      <c r="L18" s="183"/>
      <c r="M18" s="192"/>
      <c r="N18" s="157"/>
      <c r="O18" s="122"/>
      <c r="P18" s="61"/>
      <c r="U18" s="61"/>
      <c r="V18" s="26">
        <v>3</v>
      </c>
      <c r="W18" s="26">
        <v>4</v>
      </c>
      <c r="X18" s="240">
        <f t="shared" si="0"/>
        <v>7</v>
      </c>
    </row>
    <row r="19" spans="1:24" ht="15.5" thickTop="1" thickBot="1">
      <c r="A19" s="223">
        <v>14</v>
      </c>
      <c r="B19" s="210" t="s">
        <v>7</v>
      </c>
      <c r="C19" s="103"/>
      <c r="D19" s="9"/>
      <c r="E19" s="8"/>
      <c r="F19" s="8"/>
      <c r="G19" s="61"/>
      <c r="H19" s="8"/>
      <c r="I19" s="154"/>
      <c r="J19" s="183"/>
      <c r="K19" s="154"/>
      <c r="L19" s="183"/>
      <c r="M19" s="192"/>
      <c r="N19" s="157"/>
      <c r="O19" s="122"/>
      <c r="P19" s="61"/>
      <c r="U19" s="61"/>
      <c r="V19" s="26">
        <v>2</v>
      </c>
      <c r="W19" s="26">
        <v>1</v>
      </c>
      <c r="X19" s="240">
        <f t="shared" si="0"/>
        <v>3</v>
      </c>
    </row>
    <row r="20" spans="1:24" ht="15.5" thickTop="1" thickBot="1">
      <c r="A20" s="223">
        <v>15</v>
      </c>
      <c r="B20" s="210" t="s">
        <v>241</v>
      </c>
      <c r="C20" s="103"/>
      <c r="D20" s="9"/>
      <c r="E20" s="8"/>
      <c r="F20" s="8"/>
      <c r="G20" s="61"/>
      <c r="H20" s="8"/>
      <c r="I20" s="154"/>
      <c r="J20" s="183"/>
      <c r="K20" s="154"/>
      <c r="L20" s="183"/>
      <c r="M20" s="192"/>
      <c r="N20" s="157"/>
      <c r="O20" s="122"/>
      <c r="P20" s="61"/>
      <c r="U20" s="61"/>
      <c r="V20" s="26">
        <v>1</v>
      </c>
      <c r="W20" s="26"/>
      <c r="X20" s="240">
        <f t="shared" si="0"/>
        <v>1</v>
      </c>
    </row>
    <row r="21" spans="1:24" ht="29.25" customHeight="1" thickTop="1" thickBot="1">
      <c r="A21" s="223">
        <v>16</v>
      </c>
      <c r="B21" s="210" t="s">
        <v>9</v>
      </c>
      <c r="C21" s="103"/>
      <c r="D21" s="9"/>
      <c r="E21" s="8"/>
      <c r="F21" s="8"/>
      <c r="G21" s="61"/>
      <c r="H21" s="8"/>
      <c r="I21" s="154"/>
      <c r="J21" s="183"/>
      <c r="K21" s="154"/>
      <c r="L21" s="183"/>
      <c r="M21" s="192"/>
      <c r="N21" s="157"/>
      <c r="O21" s="122"/>
      <c r="P21" s="61"/>
      <c r="U21" s="61"/>
      <c r="V21" s="26">
        <v>1</v>
      </c>
      <c r="W21" s="26"/>
      <c r="X21" s="240">
        <f t="shared" si="0"/>
        <v>1</v>
      </c>
    </row>
    <row r="22" spans="1:24" ht="15.5" thickTop="1" thickBot="1">
      <c r="A22" s="223">
        <v>17</v>
      </c>
      <c r="B22" s="210" t="s">
        <v>15</v>
      </c>
      <c r="C22" s="103"/>
      <c r="D22" s="9"/>
      <c r="E22" s="8"/>
      <c r="F22" s="8"/>
      <c r="G22" s="61"/>
      <c r="H22" s="8"/>
      <c r="I22" s="154"/>
      <c r="J22" s="183"/>
      <c r="K22" s="154"/>
      <c r="L22" s="183"/>
      <c r="M22" s="192"/>
      <c r="N22" s="157"/>
      <c r="O22" s="122"/>
      <c r="P22" s="61"/>
      <c r="U22" s="61"/>
      <c r="V22" s="26"/>
      <c r="W22" s="26">
        <v>1</v>
      </c>
      <c r="X22" s="240">
        <f t="shared" si="0"/>
        <v>1</v>
      </c>
    </row>
    <row r="23" spans="1:24" ht="15.5" thickTop="1" thickBot="1">
      <c r="A23" s="223">
        <v>18</v>
      </c>
      <c r="B23" s="210" t="s">
        <v>18</v>
      </c>
      <c r="C23" s="103"/>
      <c r="D23" s="9"/>
      <c r="E23" s="8"/>
      <c r="F23" s="8"/>
      <c r="G23" s="61"/>
      <c r="H23" s="8"/>
      <c r="I23" s="154"/>
      <c r="J23" s="183"/>
      <c r="K23" s="154"/>
      <c r="L23" s="183"/>
      <c r="M23" s="192"/>
      <c r="N23" s="157"/>
      <c r="O23" s="122"/>
      <c r="P23" s="61"/>
      <c r="U23" s="61"/>
      <c r="V23" s="26">
        <v>1</v>
      </c>
      <c r="W23" s="26"/>
      <c r="X23" s="240"/>
    </row>
    <row r="24" spans="1:24" ht="15.5" thickTop="1" thickBot="1">
      <c r="A24" s="223">
        <v>19</v>
      </c>
      <c r="B24" s="210" t="s">
        <v>260</v>
      </c>
      <c r="C24" s="103"/>
      <c r="D24" s="9"/>
      <c r="E24" s="8"/>
      <c r="F24" s="8"/>
      <c r="G24" s="61"/>
      <c r="H24" s="8"/>
      <c r="I24" s="154"/>
      <c r="J24" s="183"/>
      <c r="K24" s="154"/>
      <c r="L24" s="183"/>
      <c r="M24" s="192"/>
      <c r="N24" s="157"/>
      <c r="O24" s="122"/>
      <c r="P24" s="61"/>
      <c r="U24" s="61"/>
      <c r="V24" s="26">
        <v>1</v>
      </c>
      <c r="W24" s="26"/>
      <c r="X24" s="240"/>
    </row>
    <row r="25" spans="1:24" ht="15.5" thickTop="1" thickBot="1">
      <c r="A25" s="223">
        <v>20</v>
      </c>
      <c r="B25" s="210" t="s">
        <v>21</v>
      </c>
      <c r="C25" s="103"/>
      <c r="D25" s="9"/>
      <c r="E25" s="8"/>
      <c r="F25" s="8"/>
      <c r="G25" s="61"/>
      <c r="H25" s="8"/>
      <c r="I25" s="154"/>
      <c r="J25" s="183"/>
      <c r="K25" s="154"/>
      <c r="L25" s="183"/>
      <c r="M25" s="192"/>
      <c r="N25" s="157"/>
      <c r="O25" s="122"/>
      <c r="P25" s="61"/>
      <c r="U25" s="61"/>
      <c r="V25" s="26"/>
      <c r="W25" s="26">
        <v>1</v>
      </c>
      <c r="X25" s="240"/>
    </row>
    <row r="26" spans="1:24" ht="15.5" thickTop="1" thickBot="1">
      <c r="A26" s="223">
        <v>21</v>
      </c>
      <c r="B26" s="210" t="s">
        <v>224</v>
      </c>
      <c r="C26" s="103"/>
      <c r="D26" s="9"/>
      <c r="E26" s="8"/>
      <c r="F26" s="8"/>
      <c r="G26" s="61"/>
      <c r="H26" s="8"/>
      <c r="I26" s="154"/>
      <c r="J26" s="183"/>
      <c r="K26" s="154"/>
      <c r="L26" s="183"/>
      <c r="M26" s="192"/>
      <c r="N26" s="157"/>
      <c r="O26" s="122"/>
      <c r="P26" s="61"/>
      <c r="U26" s="61"/>
      <c r="V26" s="26">
        <v>1</v>
      </c>
      <c r="W26" s="26">
        <v>1</v>
      </c>
      <c r="X26" s="240"/>
    </row>
    <row r="27" spans="1:24" ht="30" thickTop="1" thickBot="1">
      <c r="A27" s="223">
        <v>22</v>
      </c>
      <c r="B27" s="210" t="s">
        <v>225</v>
      </c>
      <c r="C27" s="103"/>
      <c r="D27" s="9"/>
      <c r="E27" s="8"/>
      <c r="F27" s="8"/>
      <c r="G27" s="61"/>
      <c r="H27" s="8"/>
      <c r="I27" s="154"/>
      <c r="J27" s="183"/>
      <c r="K27" s="154"/>
      <c r="L27" s="183"/>
      <c r="M27" s="192"/>
      <c r="N27" s="157"/>
      <c r="O27" s="122"/>
      <c r="P27" s="61"/>
      <c r="U27" s="61"/>
      <c r="V27" s="26"/>
      <c r="W27" s="26">
        <v>1</v>
      </c>
      <c r="X27" s="240"/>
    </row>
    <row r="28" spans="1:24" ht="15.5" thickTop="1" thickBot="1">
      <c r="A28" s="223">
        <v>23</v>
      </c>
      <c r="B28" s="210" t="s">
        <v>226</v>
      </c>
      <c r="C28" s="103"/>
      <c r="D28" s="9"/>
      <c r="E28" s="8"/>
      <c r="F28" s="8"/>
      <c r="G28" s="61"/>
      <c r="H28" s="8"/>
      <c r="I28" s="154"/>
      <c r="J28" s="183"/>
      <c r="K28" s="154"/>
      <c r="L28" s="183"/>
      <c r="M28" s="192"/>
      <c r="N28" s="157"/>
      <c r="O28" s="122"/>
      <c r="P28" s="61"/>
      <c r="U28" s="61"/>
      <c r="V28" s="26"/>
      <c r="W28" s="26">
        <v>1</v>
      </c>
      <c r="X28" s="240"/>
    </row>
    <row r="29" spans="1:24" ht="15.5" thickTop="1" thickBot="1">
      <c r="A29" s="223">
        <v>24</v>
      </c>
      <c r="B29" s="210" t="s">
        <v>75</v>
      </c>
      <c r="C29" s="103"/>
      <c r="D29" s="9"/>
      <c r="E29" s="8"/>
      <c r="F29" s="8"/>
      <c r="G29" s="61"/>
      <c r="H29" s="8"/>
      <c r="I29" s="154"/>
      <c r="J29" s="183"/>
      <c r="K29" s="154"/>
      <c r="L29" s="183"/>
      <c r="M29" s="192"/>
      <c r="N29" s="157"/>
      <c r="O29" s="122"/>
      <c r="P29" s="61"/>
      <c r="U29" s="61"/>
      <c r="V29" s="26">
        <v>1</v>
      </c>
      <c r="W29" s="26"/>
      <c r="X29" s="240">
        <f>SUM(V29:W29)</f>
        <v>1</v>
      </c>
    </row>
    <row r="30" spans="1:24" ht="12" customHeight="1" thickTop="1" thickBot="1">
      <c r="A30" s="381" t="s">
        <v>176</v>
      </c>
      <c r="B30" s="413"/>
      <c r="C30" s="15">
        <f t="shared" ref="C30:O30" si="1">SUM(C6:C29)</f>
        <v>0</v>
      </c>
      <c r="D30" s="15">
        <f t="shared" si="1"/>
        <v>0</v>
      </c>
      <c r="E30" s="15">
        <f t="shared" si="1"/>
        <v>0</v>
      </c>
      <c r="F30" s="15">
        <f t="shared" si="1"/>
        <v>0</v>
      </c>
      <c r="G30" s="15">
        <f t="shared" si="1"/>
        <v>0</v>
      </c>
      <c r="H30" s="15">
        <f t="shared" si="1"/>
        <v>0</v>
      </c>
      <c r="I30" s="155">
        <f t="shared" si="1"/>
        <v>0</v>
      </c>
      <c r="J30" s="184">
        <f t="shared" si="1"/>
        <v>0</v>
      </c>
      <c r="K30" s="184">
        <f t="shared" si="1"/>
        <v>0</v>
      </c>
      <c r="L30" s="184">
        <f t="shared" si="1"/>
        <v>0</v>
      </c>
      <c r="M30" s="193">
        <f t="shared" si="1"/>
        <v>0</v>
      </c>
      <c r="N30" s="113">
        <f t="shared" si="1"/>
        <v>0</v>
      </c>
      <c r="O30" s="15">
        <f t="shared" si="1"/>
        <v>0</v>
      </c>
      <c r="P30" s="14">
        <f t="shared" ref="P30" si="2">SUM(H30:O30)</f>
        <v>0</v>
      </c>
      <c r="Q30" s="15">
        <f t="shared" ref="Q30:X30" si="3">SUM(Q6:Q29)</f>
        <v>0</v>
      </c>
      <c r="R30" s="15">
        <f t="shared" si="3"/>
        <v>0</v>
      </c>
      <c r="S30" s="15">
        <f t="shared" si="3"/>
        <v>0</v>
      </c>
      <c r="T30" s="15">
        <f t="shared" si="3"/>
        <v>0</v>
      </c>
      <c r="U30" s="15">
        <f t="shared" si="3"/>
        <v>0</v>
      </c>
      <c r="V30" s="227">
        <f t="shared" si="3"/>
        <v>35</v>
      </c>
      <c r="W30" s="227">
        <f t="shared" si="3"/>
        <v>17</v>
      </c>
      <c r="X30" s="227">
        <f t="shared" si="3"/>
        <v>45</v>
      </c>
    </row>
    <row r="31" spans="1:24" ht="15.5" thickTop="1" thickBot="1">
      <c r="A31" s="389"/>
      <c r="B31" s="389"/>
      <c r="C31" s="3"/>
      <c r="D31" s="3"/>
      <c r="E31" s="5"/>
      <c r="F31" s="5"/>
      <c r="G31" s="6"/>
      <c r="H31" s="26"/>
      <c r="I31" s="26"/>
      <c r="J31" s="185"/>
      <c r="K31" s="26"/>
      <c r="L31" s="185"/>
      <c r="M31" s="194"/>
      <c r="N31" s="26"/>
      <c r="O31" s="26"/>
      <c r="P31" s="26"/>
      <c r="U31" s="222"/>
      <c r="V31" s="4"/>
      <c r="W31" s="4"/>
      <c r="X31" s="4"/>
    </row>
    <row r="32" spans="1:24" ht="15.5" thickTop="1" thickBot="1">
      <c r="A32" s="284" t="s">
        <v>177</v>
      </c>
      <c r="B32" s="284"/>
      <c r="C32" s="80" t="s">
        <v>172</v>
      </c>
      <c r="D32" s="80" t="s">
        <v>173</v>
      </c>
      <c r="E32" s="80" t="s">
        <v>172</v>
      </c>
      <c r="F32" s="80" t="s">
        <v>173</v>
      </c>
      <c r="G32" s="77" t="s">
        <v>178</v>
      </c>
      <c r="H32" s="80" t="s">
        <v>172</v>
      </c>
      <c r="I32" s="156" t="s">
        <v>173</v>
      </c>
      <c r="J32" s="186">
        <f>J30</f>
        <v>0</v>
      </c>
      <c r="K32" s="156">
        <f>K30</f>
        <v>0</v>
      </c>
      <c r="L32" s="186" t="s">
        <v>172</v>
      </c>
      <c r="M32" s="195" t="s">
        <v>173</v>
      </c>
      <c r="N32" s="158" t="s">
        <v>172</v>
      </c>
      <c r="O32" s="80" t="s">
        <v>173</v>
      </c>
      <c r="P32" s="77" t="s">
        <v>178</v>
      </c>
      <c r="Q32" s="80" t="s">
        <v>172</v>
      </c>
      <c r="R32" s="80" t="s">
        <v>173</v>
      </c>
      <c r="S32" s="80" t="s">
        <v>172</v>
      </c>
      <c r="T32" s="80" t="s">
        <v>173</v>
      </c>
      <c r="U32" s="77" t="s">
        <v>178</v>
      </c>
      <c r="V32" s="241" t="s">
        <v>172</v>
      </c>
      <c r="W32" s="241" t="s">
        <v>173</v>
      </c>
      <c r="X32" s="242" t="s">
        <v>178</v>
      </c>
    </row>
    <row r="33" spans="1:24" ht="15.5" thickTop="1" thickBot="1">
      <c r="A33" s="387" t="s">
        <v>194</v>
      </c>
      <c r="B33" s="388"/>
      <c r="C33" s="75"/>
      <c r="D33" s="75"/>
      <c r="E33" s="75"/>
      <c r="F33" s="75"/>
      <c r="G33" s="13">
        <f>SUM(C33:F33)</f>
        <v>0</v>
      </c>
      <c r="H33" s="83">
        <f t="shared" ref="H33:M33" si="4">H30</f>
        <v>0</v>
      </c>
      <c r="I33" s="123">
        <f t="shared" si="4"/>
        <v>0</v>
      </c>
      <c r="J33" s="187">
        <f t="shared" si="4"/>
        <v>0</v>
      </c>
      <c r="K33" s="123">
        <f t="shared" si="4"/>
        <v>0</v>
      </c>
      <c r="L33" s="187">
        <f t="shared" si="4"/>
        <v>0</v>
      </c>
      <c r="M33" s="196">
        <f t="shared" si="4"/>
        <v>0</v>
      </c>
      <c r="N33" s="124">
        <f t="shared" ref="N33:O33" si="5">N30</f>
        <v>0</v>
      </c>
      <c r="O33" s="124">
        <f t="shared" si="5"/>
        <v>0</v>
      </c>
      <c r="P33" s="13">
        <f>SUM(H33:O33)</f>
        <v>0</v>
      </c>
      <c r="Q33" s="280">
        <f>SUM(Q30:R30)</f>
        <v>0</v>
      </c>
      <c r="R33" s="281"/>
      <c r="S33" s="280">
        <f>SUM(S30:T30)</f>
        <v>0</v>
      </c>
      <c r="T33" s="281"/>
      <c r="U33" s="13">
        <f>SUM(Q33:T33)</f>
        <v>0</v>
      </c>
      <c r="V33" s="285">
        <f>SUM(V30:W30)</f>
        <v>52</v>
      </c>
      <c r="W33" s="291"/>
      <c r="X33" s="243">
        <f>SUM(V33:W33)</f>
        <v>52</v>
      </c>
    </row>
    <row r="34" spans="1:24" ht="15.5" thickTop="1" thickBot="1">
      <c r="A34" s="390" t="s">
        <v>195</v>
      </c>
      <c r="B34" s="390"/>
      <c r="C34" s="390">
        <f>SUBTOTAL(9,C33:D33)</f>
        <v>0</v>
      </c>
      <c r="D34" s="423"/>
      <c r="E34" s="390">
        <f>SUBTOTAL(9,E33:F33)</f>
        <v>0</v>
      </c>
      <c r="F34" s="423"/>
      <c r="G34" s="40">
        <f>SUM(C34:F34)</f>
        <v>0</v>
      </c>
      <c r="H34" s="424" t="e">
        <f>H33+I33+#REF!+#REF!</f>
        <v>#REF!</v>
      </c>
      <c r="I34" s="425"/>
      <c r="J34" s="188" t="e">
        <f>J33+#REF!</f>
        <v>#REF!</v>
      </c>
      <c r="K34" s="174" t="e">
        <f>K33+#REF!</f>
        <v>#REF!</v>
      </c>
      <c r="L34" s="200" t="e">
        <f>L33+#REF!</f>
        <v>#REF!</v>
      </c>
      <c r="M34" s="201" t="e">
        <f>M33+#REF!</f>
        <v>#REF!</v>
      </c>
      <c r="N34" s="202" t="e">
        <f>N33+#REF!</f>
        <v>#REF!</v>
      </c>
      <c r="O34" s="202" t="e">
        <f>O33+#REF!</f>
        <v>#REF!</v>
      </c>
      <c r="P34" s="30" t="e">
        <f>SUM(H34:O34)</f>
        <v>#REF!</v>
      </c>
      <c r="Q34" s="391">
        <f>SUM(Q33:Q33)</f>
        <v>0</v>
      </c>
      <c r="R34" s="392"/>
      <c r="S34" s="391">
        <f>SUM(S33:S33)</f>
        <v>0</v>
      </c>
      <c r="T34" s="392"/>
      <c r="U34" s="39">
        <f>SUM(U33:U33)</f>
        <v>0</v>
      </c>
      <c r="V34" s="426">
        <f>SUM(V30+W30)</f>
        <v>52</v>
      </c>
      <c r="W34" s="427"/>
      <c r="X34" s="243">
        <f>SUM(V34:W34)</f>
        <v>52</v>
      </c>
    </row>
    <row r="35" spans="1:24" ht="15.5" thickTop="1" thickBot="1">
      <c r="A35" s="41"/>
      <c r="B35" s="41"/>
      <c r="C35" s="42"/>
      <c r="D35" s="84"/>
      <c r="E35" s="42"/>
      <c r="F35" s="84"/>
      <c r="G35" s="40"/>
      <c r="H35" s="38"/>
      <c r="I35" s="36"/>
      <c r="J35" s="189"/>
      <c r="K35" s="36"/>
      <c r="L35" s="189"/>
      <c r="M35" s="197"/>
      <c r="N35" s="36"/>
      <c r="O35" s="36"/>
      <c r="P35" s="30"/>
      <c r="Q35" s="60"/>
      <c r="R35" s="60"/>
      <c r="S35" s="60"/>
      <c r="T35" s="60"/>
      <c r="U35" s="39"/>
      <c r="V35" s="235"/>
      <c r="W35" s="236"/>
      <c r="X35" s="244"/>
    </row>
    <row r="36" spans="1:24" ht="15.5" thickTop="1" thickBot="1">
      <c r="A36" s="393" t="s">
        <v>196</v>
      </c>
      <c r="B36" s="394"/>
      <c r="C36" s="324"/>
      <c r="D36" s="326"/>
      <c r="E36" s="324"/>
      <c r="F36" s="326"/>
      <c r="G36" s="13">
        <f>SUM(C36:F36)</f>
        <v>0</v>
      </c>
      <c r="H36" s="401"/>
      <c r="I36" s="274"/>
      <c r="J36" s="410">
        <v>16</v>
      </c>
      <c r="K36" s="411"/>
      <c r="L36" s="410">
        <v>16</v>
      </c>
      <c r="M36" s="411"/>
      <c r="N36" s="273">
        <v>42</v>
      </c>
      <c r="O36" s="401"/>
      <c r="P36" s="13">
        <f>SUM(H36:O36)</f>
        <v>74</v>
      </c>
      <c r="Q36" s="274"/>
      <c r="R36" s="273"/>
      <c r="S36" s="274"/>
      <c r="T36" s="273"/>
      <c r="U36" s="13">
        <f>SUM(Q36:T36)</f>
        <v>0</v>
      </c>
      <c r="V36" s="282"/>
      <c r="W36" s="283"/>
      <c r="X36" s="243">
        <f>SUM(V36:W36)</f>
        <v>0</v>
      </c>
    </row>
    <row r="37" spans="1:24" ht="15" thickTop="1">
      <c r="J37" s="190"/>
      <c r="L37" s="190"/>
      <c r="M37" s="198"/>
      <c r="V37" s="4"/>
      <c r="W37" s="4"/>
      <c r="X37" s="4"/>
    </row>
    <row r="38" spans="1:24" ht="15" thickBot="1">
      <c r="A38" s="41"/>
      <c r="B38" s="41"/>
      <c r="C38" s="42"/>
      <c r="D38" s="42"/>
      <c r="E38" s="42"/>
      <c r="F38" s="42"/>
      <c r="G38" s="3"/>
      <c r="H38" s="36"/>
      <c r="I38" s="36"/>
      <c r="J38" s="191"/>
      <c r="K38" s="37"/>
      <c r="L38" s="191"/>
      <c r="M38" s="199"/>
      <c r="N38" s="36"/>
      <c r="O38" s="36"/>
      <c r="P38" s="3"/>
      <c r="Q38" s="36"/>
      <c r="R38" s="36"/>
      <c r="S38" s="38"/>
      <c r="T38" s="36"/>
      <c r="U38" s="39"/>
      <c r="V38" s="245"/>
      <c r="W38" s="245"/>
      <c r="X38" s="244"/>
    </row>
    <row r="39" spans="1:24" ht="15.5" thickTop="1" thickBot="1">
      <c r="A39" s="387" t="s">
        <v>183</v>
      </c>
      <c r="B39" s="388"/>
      <c r="C39" s="402">
        <f>SUM(C30,E30)</f>
        <v>0</v>
      </c>
      <c r="D39" s="403"/>
      <c r="E39" s="403"/>
      <c r="F39" s="404"/>
      <c r="G39" s="53">
        <f>SUM(C39:F39)</f>
        <v>0</v>
      </c>
      <c r="H39" s="405">
        <f>H33</f>
        <v>0</v>
      </c>
      <c r="I39" s="406"/>
      <c r="J39" s="429">
        <f>J33</f>
        <v>0</v>
      </c>
      <c r="K39" s="430"/>
      <c r="L39" s="395">
        <f>L33</f>
        <v>0</v>
      </c>
      <c r="M39" s="396"/>
      <c r="N39" s="266">
        <f>N33</f>
        <v>0</v>
      </c>
      <c r="O39" s="266"/>
      <c r="P39" s="56">
        <f>SUM(H39:N39)</f>
        <v>0</v>
      </c>
      <c r="Q39" s="280">
        <f>SUM(Q30,S30)</f>
        <v>0</v>
      </c>
      <c r="R39" s="266"/>
      <c r="S39" s="266"/>
      <c r="T39" s="281"/>
      <c r="U39" s="13">
        <f>SUM(Q39:Q39)</f>
        <v>0</v>
      </c>
      <c r="V39" s="285"/>
      <c r="W39" s="286"/>
      <c r="X39" s="243">
        <f>SUM(V30)</f>
        <v>35</v>
      </c>
    </row>
    <row r="40" spans="1:24" ht="15.5" thickTop="1" thickBot="1">
      <c r="A40" s="387" t="s">
        <v>184</v>
      </c>
      <c r="B40" s="388"/>
      <c r="C40" s="402">
        <f>SUM(D30,F30)</f>
        <v>0</v>
      </c>
      <c r="D40" s="403"/>
      <c r="E40" s="403"/>
      <c r="F40" s="404"/>
      <c r="G40" s="56">
        <f>SUM(C40:F40)</f>
        <v>0</v>
      </c>
      <c r="H40" s="405">
        <f>I33</f>
        <v>0</v>
      </c>
      <c r="I40" s="406"/>
      <c r="J40" s="395">
        <f>K33</f>
        <v>0</v>
      </c>
      <c r="K40" s="396"/>
      <c r="L40" s="395">
        <f>M33</f>
        <v>0</v>
      </c>
      <c r="M40" s="396"/>
      <c r="N40" s="266">
        <f>O33</f>
        <v>0</v>
      </c>
      <c r="O40" s="266"/>
      <c r="P40" s="56">
        <f>SUM(H40:N40)</f>
        <v>0</v>
      </c>
      <c r="Q40" s="280">
        <f>SUM(R30,T30)</f>
        <v>0</v>
      </c>
      <c r="R40" s="266"/>
      <c r="S40" s="266"/>
      <c r="T40" s="281"/>
      <c r="U40" s="13">
        <f>SUM(Q40:Q40)</f>
        <v>0</v>
      </c>
      <c r="V40" s="285"/>
      <c r="W40" s="286"/>
      <c r="X40" s="243">
        <f>SUM(W30)</f>
        <v>17</v>
      </c>
    </row>
    <row r="41" spans="1:24" ht="15" thickTop="1">
      <c r="A41" s="3"/>
      <c r="B41" s="3"/>
      <c r="C41" s="3"/>
      <c r="D41" s="3"/>
      <c r="E41" s="3"/>
      <c r="F41" s="3"/>
      <c r="G41" s="32"/>
      <c r="H41" s="26"/>
      <c r="I41" s="26"/>
      <c r="J41" s="26"/>
      <c r="K41" s="26"/>
      <c r="L41" s="26"/>
      <c r="M41" s="26"/>
      <c r="N41" s="26"/>
      <c r="O41" s="26"/>
      <c r="P41" s="26"/>
      <c r="U41" s="3">
        <f>SUM(U39:U40)</f>
        <v>0</v>
      </c>
      <c r="V41" s="4"/>
      <c r="W41" s="4"/>
      <c r="X41" s="239">
        <f>SUM(X39:X40)</f>
        <v>52</v>
      </c>
    </row>
  </sheetData>
  <mergeCells count="64">
    <mergeCell ref="Q36:R36"/>
    <mergeCell ref="A39:B39"/>
    <mergeCell ref="A36:B36"/>
    <mergeCell ref="C36:D36"/>
    <mergeCell ref="E36:F36"/>
    <mergeCell ref="H36:I36"/>
    <mergeCell ref="J39:K39"/>
    <mergeCell ref="A1:C1"/>
    <mergeCell ref="Q40:T40"/>
    <mergeCell ref="V40:W40"/>
    <mergeCell ref="Q39:T39"/>
    <mergeCell ref="V39:W39"/>
    <mergeCell ref="A40:B40"/>
    <mergeCell ref="C40:F40"/>
    <mergeCell ref="H40:I40"/>
    <mergeCell ref="L40:M40"/>
    <mergeCell ref="S34:T34"/>
    <mergeCell ref="Q34:R34"/>
    <mergeCell ref="V36:W36"/>
    <mergeCell ref="S36:T36"/>
    <mergeCell ref="Q33:R33"/>
    <mergeCell ref="S33:T33"/>
    <mergeCell ref="V33:W33"/>
    <mergeCell ref="A34:B34"/>
    <mergeCell ref="C34:D34"/>
    <mergeCell ref="E34:F34"/>
    <mergeCell ref="H34:I34"/>
    <mergeCell ref="V34:W34"/>
    <mergeCell ref="A32:B32"/>
    <mergeCell ref="A33:B33"/>
    <mergeCell ref="N4:O4"/>
    <mergeCell ref="C4:D4"/>
    <mergeCell ref="E4:F4"/>
    <mergeCell ref="H4:I4"/>
    <mergeCell ref="L4:M4"/>
    <mergeCell ref="J4:K4"/>
    <mergeCell ref="X2:X5"/>
    <mergeCell ref="V3:W3"/>
    <mergeCell ref="A30:B30"/>
    <mergeCell ref="A31:B31"/>
    <mergeCell ref="V4:W4"/>
    <mergeCell ref="J3:K3"/>
    <mergeCell ref="L3:O3"/>
    <mergeCell ref="P2:P5"/>
    <mergeCell ref="Q2:T2"/>
    <mergeCell ref="S4:T4"/>
    <mergeCell ref="Q4:R4"/>
    <mergeCell ref="Q3:T3"/>
    <mergeCell ref="U2:U5"/>
    <mergeCell ref="V2:W2"/>
    <mergeCell ref="J40:K40"/>
    <mergeCell ref="C2:F2"/>
    <mergeCell ref="G2:G5"/>
    <mergeCell ref="H2:O2"/>
    <mergeCell ref="N36:O36"/>
    <mergeCell ref="C39:F39"/>
    <mergeCell ref="H39:I39"/>
    <mergeCell ref="L39:M39"/>
    <mergeCell ref="N39:O39"/>
    <mergeCell ref="N40:O40"/>
    <mergeCell ref="C3:F3"/>
    <mergeCell ref="H3:I3"/>
    <mergeCell ref="L36:M36"/>
    <mergeCell ref="J36:K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1FF17-AA7D-4AAD-875E-55DDC276D736}">
  <dimension ref="A1:E44"/>
  <sheetViews>
    <sheetView topLeftCell="A11" workbookViewId="0">
      <selection activeCell="H40" sqref="H40"/>
    </sheetView>
  </sheetViews>
  <sheetFormatPr baseColWidth="10" defaultRowHeight="14.5"/>
  <cols>
    <col min="2" max="2" width="31.6328125" customWidth="1"/>
    <col min="3" max="3" width="10.453125" customWidth="1"/>
  </cols>
  <sheetData>
    <row r="1" spans="1:5" ht="19" thickBot="1">
      <c r="A1" s="431" t="s">
        <v>248</v>
      </c>
      <c r="B1" s="431"/>
      <c r="C1" s="431"/>
      <c r="D1" s="431"/>
      <c r="E1" s="431"/>
    </row>
    <row r="2" spans="1:5" ht="16.5" thickTop="1" thickBot="1">
      <c r="A2" s="59"/>
      <c r="B2" s="59"/>
      <c r="C2" s="397" t="s">
        <v>262</v>
      </c>
      <c r="D2" s="398"/>
      <c r="E2" s="312" t="s">
        <v>165</v>
      </c>
    </row>
    <row r="3" spans="1:5" ht="16.5" thickTop="1" thickBot="1">
      <c r="A3" s="59"/>
      <c r="B3" s="28"/>
      <c r="C3" s="407" t="s">
        <v>164</v>
      </c>
      <c r="D3" s="408"/>
      <c r="E3" s="313"/>
    </row>
    <row r="4" spans="1:5" ht="15.5" thickTop="1" thickBot="1">
      <c r="A4" s="12"/>
      <c r="B4" s="11" t="s">
        <v>170</v>
      </c>
      <c r="C4" s="385">
        <v>45974</v>
      </c>
      <c r="D4" s="386"/>
      <c r="E4" s="313"/>
    </row>
    <row r="5" spans="1:5" ht="16.5" thickTop="1" thickBot="1">
      <c r="A5" s="12"/>
      <c r="B5" s="27" t="s">
        <v>193</v>
      </c>
      <c r="C5" s="58" t="s">
        <v>172</v>
      </c>
      <c r="D5" s="58" t="s">
        <v>173</v>
      </c>
      <c r="E5" s="314"/>
    </row>
    <row r="6" spans="1:5" ht="15.5" thickTop="1" thickBot="1">
      <c r="A6" s="223">
        <v>1</v>
      </c>
      <c r="B6" s="210" t="s">
        <v>210</v>
      </c>
      <c r="C6" s="26">
        <v>1</v>
      </c>
      <c r="D6" s="26"/>
      <c r="E6" s="61">
        <f>SUM(C6:D6)</f>
        <v>1</v>
      </c>
    </row>
    <row r="7" spans="1:5" ht="15.5" thickTop="1" thickBot="1">
      <c r="A7" s="223">
        <v>3</v>
      </c>
      <c r="B7" s="210" t="s">
        <v>264</v>
      </c>
      <c r="C7" s="26">
        <v>1</v>
      </c>
      <c r="D7" s="26"/>
      <c r="E7" s="61">
        <f t="shared" ref="E7:E31" si="0">SUM(C7:D7)</f>
        <v>1</v>
      </c>
    </row>
    <row r="8" spans="1:5" ht="15.5" thickTop="1" thickBot="1">
      <c r="A8" s="223">
        <v>4</v>
      </c>
      <c r="B8" s="210" t="s">
        <v>212</v>
      </c>
      <c r="C8" s="26">
        <v>1</v>
      </c>
      <c r="D8" s="26"/>
      <c r="E8" s="61">
        <f t="shared" si="0"/>
        <v>1</v>
      </c>
    </row>
    <row r="9" spans="1:5" ht="15.5" thickTop="1" thickBot="1">
      <c r="A9" s="223">
        <v>5</v>
      </c>
      <c r="B9" s="210" t="s">
        <v>213</v>
      </c>
      <c r="C9" s="26"/>
      <c r="D9" s="26">
        <v>2</v>
      </c>
      <c r="E9" s="61">
        <f t="shared" si="0"/>
        <v>2</v>
      </c>
    </row>
    <row r="10" spans="1:5" ht="15.5" thickTop="1" thickBot="1">
      <c r="A10" s="223">
        <v>6</v>
      </c>
      <c r="B10" s="210" t="s">
        <v>216</v>
      </c>
      <c r="C10" s="26">
        <v>1</v>
      </c>
      <c r="D10" s="26"/>
      <c r="E10" s="61">
        <f t="shared" si="0"/>
        <v>1</v>
      </c>
    </row>
    <row r="11" spans="1:5" ht="15.5" thickTop="1" thickBot="1">
      <c r="A11" s="223">
        <v>7</v>
      </c>
      <c r="B11" s="210" t="s">
        <v>218</v>
      </c>
      <c r="C11" s="26"/>
      <c r="D11" s="26">
        <v>1</v>
      </c>
      <c r="E11" s="61">
        <f t="shared" si="0"/>
        <v>1</v>
      </c>
    </row>
    <row r="12" spans="1:5" ht="15.5" thickTop="1" thickBot="1">
      <c r="A12" s="223">
        <v>8</v>
      </c>
      <c r="B12" s="210" t="s">
        <v>219</v>
      </c>
      <c r="C12" s="26">
        <v>2</v>
      </c>
      <c r="D12" s="26"/>
      <c r="E12" s="61">
        <f t="shared" si="0"/>
        <v>2</v>
      </c>
    </row>
    <row r="13" spans="1:5" ht="30" thickTop="1" thickBot="1">
      <c r="A13" s="223">
        <v>9</v>
      </c>
      <c r="B13" s="210" t="s">
        <v>30</v>
      </c>
      <c r="C13" s="26">
        <v>6</v>
      </c>
      <c r="D13" s="26">
        <v>5</v>
      </c>
      <c r="E13" s="61">
        <f t="shared" si="0"/>
        <v>11</v>
      </c>
    </row>
    <row r="14" spans="1:5" ht="30" thickTop="1" thickBot="1">
      <c r="A14" s="223">
        <v>10</v>
      </c>
      <c r="B14" s="210" t="s">
        <v>244</v>
      </c>
      <c r="C14" s="26">
        <v>1</v>
      </c>
      <c r="D14" s="26">
        <v>1</v>
      </c>
      <c r="E14" s="61">
        <f t="shared" si="0"/>
        <v>2</v>
      </c>
    </row>
    <row r="15" spans="1:5" ht="15.5" thickTop="1" thickBot="1">
      <c r="A15" s="223">
        <v>11</v>
      </c>
      <c r="B15" s="210" t="s">
        <v>236</v>
      </c>
      <c r="C15" s="26">
        <v>1</v>
      </c>
      <c r="D15" s="26"/>
      <c r="E15" s="61">
        <f t="shared" si="0"/>
        <v>1</v>
      </c>
    </row>
    <row r="16" spans="1:5" ht="30" thickTop="1" thickBot="1">
      <c r="A16" s="223">
        <v>12</v>
      </c>
      <c r="B16" s="210" t="s">
        <v>229</v>
      </c>
      <c r="C16" s="26">
        <v>2</v>
      </c>
      <c r="D16" s="26"/>
      <c r="E16" s="61">
        <f t="shared" si="0"/>
        <v>2</v>
      </c>
    </row>
    <row r="17" spans="1:5" ht="30" thickTop="1" thickBot="1">
      <c r="A17" s="223">
        <v>13</v>
      </c>
      <c r="B17" s="210" t="s">
        <v>220</v>
      </c>
      <c r="C17" s="26">
        <v>1</v>
      </c>
      <c r="D17" s="26">
        <v>2</v>
      </c>
      <c r="E17" s="61">
        <f t="shared" si="0"/>
        <v>3</v>
      </c>
    </row>
    <row r="18" spans="1:5" ht="30" thickTop="1" thickBot="1">
      <c r="A18" s="223">
        <v>14</v>
      </c>
      <c r="B18" s="210" t="s">
        <v>222</v>
      </c>
      <c r="C18" s="26"/>
      <c r="D18" s="26">
        <v>1</v>
      </c>
      <c r="E18" s="61">
        <f t="shared" si="0"/>
        <v>1</v>
      </c>
    </row>
    <row r="19" spans="1:5" ht="30" thickTop="1" thickBot="1">
      <c r="A19" s="223">
        <v>15</v>
      </c>
      <c r="B19" s="210" t="s">
        <v>250</v>
      </c>
      <c r="C19" s="26">
        <v>1</v>
      </c>
      <c r="D19" s="26"/>
      <c r="E19" s="61">
        <f t="shared" si="0"/>
        <v>1</v>
      </c>
    </row>
    <row r="20" spans="1:5" ht="30" thickTop="1" thickBot="1">
      <c r="A20" s="223">
        <v>16</v>
      </c>
      <c r="B20" s="210" t="s">
        <v>228</v>
      </c>
      <c r="C20" s="26"/>
      <c r="D20" s="26">
        <v>1</v>
      </c>
      <c r="E20" s="61">
        <f t="shared" si="0"/>
        <v>1</v>
      </c>
    </row>
    <row r="21" spans="1:5" ht="44.5" thickTop="1" thickBot="1">
      <c r="A21" s="223">
        <v>17</v>
      </c>
      <c r="B21" s="210" t="s">
        <v>239</v>
      </c>
      <c r="C21" s="26">
        <v>5</v>
      </c>
      <c r="D21" s="26">
        <v>3</v>
      </c>
      <c r="E21" s="61">
        <f t="shared" si="0"/>
        <v>8</v>
      </c>
    </row>
    <row r="22" spans="1:5" ht="30" thickTop="1" thickBot="1">
      <c r="A22" s="223">
        <v>18</v>
      </c>
      <c r="B22" s="210" t="s">
        <v>249</v>
      </c>
      <c r="C22" s="26">
        <v>2</v>
      </c>
      <c r="D22" s="26"/>
      <c r="E22" s="61">
        <f t="shared" si="0"/>
        <v>2</v>
      </c>
    </row>
    <row r="23" spans="1:5" ht="30" thickTop="1" thickBot="1">
      <c r="A23" s="223">
        <v>19</v>
      </c>
      <c r="B23" s="210" t="s">
        <v>265</v>
      </c>
      <c r="C23" s="26">
        <v>1</v>
      </c>
      <c r="D23" s="26"/>
      <c r="E23" s="61">
        <f t="shared" si="0"/>
        <v>1</v>
      </c>
    </row>
    <row r="24" spans="1:5" ht="30" thickTop="1" thickBot="1">
      <c r="A24" s="223">
        <v>20</v>
      </c>
      <c r="B24" s="210" t="s">
        <v>7</v>
      </c>
      <c r="C24" s="26">
        <v>1</v>
      </c>
      <c r="D24" s="26"/>
      <c r="E24" s="61">
        <f t="shared" si="0"/>
        <v>1</v>
      </c>
    </row>
    <row r="25" spans="1:5" ht="15.5" thickTop="1" thickBot="1">
      <c r="A25" s="223">
        <v>21</v>
      </c>
      <c r="B25" s="210" t="s">
        <v>18</v>
      </c>
      <c r="C25" s="26">
        <v>1</v>
      </c>
      <c r="D25" s="26"/>
      <c r="E25" s="61">
        <f t="shared" si="0"/>
        <v>1</v>
      </c>
    </row>
    <row r="26" spans="1:5" ht="15.5" thickTop="1" thickBot="1">
      <c r="A26" s="223">
        <v>22</v>
      </c>
      <c r="B26" s="210" t="s">
        <v>260</v>
      </c>
      <c r="C26" s="26">
        <v>1</v>
      </c>
      <c r="D26" s="26"/>
      <c r="E26" s="61">
        <f t="shared" si="0"/>
        <v>1</v>
      </c>
    </row>
    <row r="27" spans="1:5" ht="15.5" thickTop="1" thickBot="1">
      <c r="A27" s="223">
        <v>23</v>
      </c>
      <c r="B27" s="210" t="s">
        <v>21</v>
      </c>
      <c r="C27" s="26">
        <v>1</v>
      </c>
      <c r="D27" s="26"/>
      <c r="E27" s="61">
        <f t="shared" si="0"/>
        <v>1</v>
      </c>
    </row>
    <row r="28" spans="1:5" ht="15.5" thickTop="1" thickBot="1">
      <c r="A28" s="223">
        <v>24</v>
      </c>
      <c r="B28" s="210" t="s">
        <v>224</v>
      </c>
      <c r="C28" s="26">
        <v>3</v>
      </c>
      <c r="D28" s="26"/>
      <c r="E28" s="61">
        <f t="shared" si="0"/>
        <v>3</v>
      </c>
    </row>
    <row r="29" spans="1:5" ht="30" thickTop="1" thickBot="1">
      <c r="A29" s="223">
        <v>25</v>
      </c>
      <c r="B29" s="210" t="s">
        <v>70</v>
      </c>
      <c r="C29" s="26">
        <v>2</v>
      </c>
      <c r="D29" s="26">
        <v>4</v>
      </c>
      <c r="E29" s="61">
        <f>SUM(C29:D29)</f>
        <v>6</v>
      </c>
    </row>
    <row r="30" spans="1:5" ht="30" thickTop="1" thickBot="1">
      <c r="A30" s="223">
        <v>26</v>
      </c>
      <c r="B30" s="210" t="s">
        <v>225</v>
      </c>
      <c r="C30" s="26"/>
      <c r="D30" s="26">
        <v>1</v>
      </c>
      <c r="E30" s="61">
        <f t="shared" si="0"/>
        <v>1</v>
      </c>
    </row>
    <row r="31" spans="1:5" ht="30" thickTop="1" thickBot="1">
      <c r="A31" s="223">
        <v>27</v>
      </c>
      <c r="B31" s="210" t="s">
        <v>226</v>
      </c>
      <c r="C31" s="26">
        <v>2</v>
      </c>
      <c r="D31" s="26">
        <v>1</v>
      </c>
      <c r="E31" s="61">
        <f t="shared" si="0"/>
        <v>3</v>
      </c>
    </row>
    <row r="32" spans="1:5" ht="15.5" thickTop="1" thickBot="1">
      <c r="A32" s="381" t="s">
        <v>176</v>
      </c>
      <c r="B32" s="413"/>
      <c r="C32" s="15">
        <f>SUM(C6:C31)</f>
        <v>37</v>
      </c>
      <c r="D32" s="15">
        <f>SUM(D6:D31)</f>
        <v>22</v>
      </c>
      <c r="E32" s="15">
        <f>SUM(E6:E31)</f>
        <v>59</v>
      </c>
    </row>
    <row r="33" spans="1:5" ht="15.5" thickTop="1" thickBot="1">
      <c r="A33" s="389"/>
      <c r="B33" s="389"/>
      <c r="C33" s="3"/>
      <c r="D33" s="3"/>
      <c r="E33" s="6"/>
    </row>
    <row r="34" spans="1:5" ht="15.5" thickTop="1" thickBot="1">
      <c r="A34" s="284" t="s">
        <v>177</v>
      </c>
      <c r="B34" s="284"/>
      <c r="C34" s="80" t="s">
        <v>172</v>
      </c>
      <c r="D34" s="80" t="s">
        <v>173</v>
      </c>
      <c r="E34" s="77" t="s">
        <v>178</v>
      </c>
    </row>
    <row r="35" spans="1:5" ht="15.5" thickTop="1" thickBot="1">
      <c r="A35" s="387" t="s">
        <v>194</v>
      </c>
      <c r="B35" s="388"/>
      <c r="C35" s="75">
        <v>37</v>
      </c>
      <c r="D35" s="75">
        <v>22</v>
      </c>
      <c r="E35" s="13">
        <f>SUM(C35:D35)</f>
        <v>59</v>
      </c>
    </row>
    <row r="36" spans="1:5" ht="15.5" thickTop="1" thickBot="1">
      <c r="A36" s="390" t="s">
        <v>195</v>
      </c>
      <c r="B36" s="390"/>
      <c r="C36" s="390"/>
      <c r="D36" s="423"/>
      <c r="E36" s="40">
        <f>SUM(C36:D36)</f>
        <v>0</v>
      </c>
    </row>
    <row r="37" spans="1:5" ht="15.5" thickTop="1" thickBot="1">
      <c r="A37" s="41"/>
      <c r="B37" s="41"/>
      <c r="C37" s="42"/>
      <c r="D37" s="84"/>
      <c r="E37" s="40"/>
    </row>
    <row r="38" spans="1:5" ht="15.5" thickTop="1" thickBot="1">
      <c r="A38" s="393" t="s">
        <v>196</v>
      </c>
      <c r="B38" s="394"/>
      <c r="C38" s="324"/>
      <c r="D38" s="326"/>
      <c r="E38" s="13">
        <f>SUM(C38:D38)</f>
        <v>0</v>
      </c>
    </row>
    <row r="39" spans="1:5" ht="15" thickTop="1"/>
    <row r="40" spans="1:5" ht="15" thickBot="1">
      <c r="A40" s="41"/>
      <c r="B40" s="41"/>
      <c r="C40" s="42"/>
      <c r="D40" s="42"/>
      <c r="E40" s="3"/>
    </row>
    <row r="41" spans="1:5" ht="15.5" thickTop="1" thickBot="1">
      <c r="A41" s="387" t="s">
        <v>183</v>
      </c>
      <c r="B41" s="388"/>
      <c r="C41" s="402"/>
      <c r="D41" s="403"/>
      <c r="E41" s="53">
        <f>SUM(C35)</f>
        <v>37</v>
      </c>
    </row>
    <row r="42" spans="1:5" ht="15.5" thickTop="1" thickBot="1">
      <c r="A42" s="387" t="s">
        <v>184</v>
      </c>
      <c r="B42" s="388"/>
      <c r="C42" s="402"/>
      <c r="D42" s="403"/>
      <c r="E42" s="56">
        <f>SUM(D35)</f>
        <v>22</v>
      </c>
    </row>
    <row r="43" spans="1:5" ht="15.5" thickTop="1" thickBot="1">
      <c r="A43" s="3"/>
      <c r="B43" s="3"/>
      <c r="C43" s="3"/>
      <c r="D43" s="3"/>
      <c r="E43" s="40">
        <f>SUM(E41+E42)</f>
        <v>59</v>
      </c>
    </row>
    <row r="44" spans="1:5" ht="15" thickTop="1"/>
  </sheetData>
  <mergeCells count="17">
    <mergeCell ref="C2:D2"/>
    <mergeCell ref="E2:E5"/>
    <mergeCell ref="A1:E1"/>
    <mergeCell ref="A42:B42"/>
    <mergeCell ref="C42:D42"/>
    <mergeCell ref="A41:B41"/>
    <mergeCell ref="C41:D41"/>
    <mergeCell ref="A38:B38"/>
    <mergeCell ref="C38:D38"/>
    <mergeCell ref="A34:B34"/>
    <mergeCell ref="A35:B35"/>
    <mergeCell ref="A36:B36"/>
    <mergeCell ref="C36:D36"/>
    <mergeCell ref="A32:B32"/>
    <mergeCell ref="A33:B33"/>
    <mergeCell ref="C3:D3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D956-50CF-4384-97AB-5D622A6BFB41}">
  <dimension ref="A1:L49"/>
  <sheetViews>
    <sheetView workbookViewId="0">
      <selection activeCell="L27" sqref="L27"/>
    </sheetView>
  </sheetViews>
  <sheetFormatPr baseColWidth="10" defaultRowHeight="14.5"/>
  <cols>
    <col min="2" max="2" width="30.81640625" customWidth="1"/>
  </cols>
  <sheetData>
    <row r="1" spans="1:5" ht="19" thickBot="1">
      <c r="A1" s="431" t="s">
        <v>234</v>
      </c>
      <c r="B1" s="431"/>
      <c r="C1" s="431"/>
      <c r="D1" s="431"/>
      <c r="E1" s="431"/>
    </row>
    <row r="2" spans="1:5" ht="16.5" thickTop="1" thickBot="1">
      <c r="A2" s="59"/>
      <c r="B2" s="59"/>
      <c r="C2" s="397" t="s">
        <v>262</v>
      </c>
      <c r="D2" s="398"/>
      <c r="E2" s="312" t="s">
        <v>165</v>
      </c>
    </row>
    <row r="3" spans="1:5" ht="16.5" thickTop="1" thickBot="1">
      <c r="A3" s="59"/>
      <c r="B3" s="28"/>
      <c r="C3" s="407"/>
      <c r="D3" s="408"/>
      <c r="E3" s="313"/>
    </row>
    <row r="4" spans="1:5" ht="15.5" thickTop="1" thickBot="1">
      <c r="A4" s="12"/>
      <c r="B4" s="11" t="s">
        <v>170</v>
      </c>
      <c r="C4" s="385">
        <v>45960</v>
      </c>
      <c r="D4" s="386"/>
      <c r="E4" s="313"/>
    </row>
    <row r="5" spans="1:5" ht="16.5" thickTop="1" thickBot="1">
      <c r="A5" s="12"/>
      <c r="B5" s="27" t="s">
        <v>193</v>
      </c>
      <c r="C5" s="58" t="s">
        <v>172</v>
      </c>
      <c r="D5" s="58" t="s">
        <v>173</v>
      </c>
      <c r="E5" s="314"/>
    </row>
    <row r="6" spans="1:5" ht="15.5" thickTop="1" thickBot="1">
      <c r="A6" s="223">
        <v>1</v>
      </c>
      <c r="B6" s="210" t="s">
        <v>266</v>
      </c>
      <c r="C6" s="26"/>
      <c r="D6" s="26">
        <v>1</v>
      </c>
      <c r="E6" s="61">
        <f>SUM(C6:D6)</f>
        <v>1</v>
      </c>
    </row>
    <row r="7" spans="1:5" ht="15.5" thickTop="1" thickBot="1">
      <c r="A7" s="223">
        <v>2</v>
      </c>
      <c r="B7" s="210" t="s">
        <v>210</v>
      </c>
      <c r="C7" s="26">
        <v>2</v>
      </c>
      <c r="D7" s="26"/>
      <c r="E7" s="61">
        <f t="shared" ref="E7:E22" si="0">SUM(C7:D7)</f>
        <v>2</v>
      </c>
    </row>
    <row r="8" spans="1:5" ht="15.5" thickTop="1" thickBot="1">
      <c r="A8" s="223">
        <v>3</v>
      </c>
      <c r="B8" s="210" t="s">
        <v>213</v>
      </c>
      <c r="C8" s="26">
        <v>1</v>
      </c>
      <c r="D8" s="26">
        <v>2</v>
      </c>
      <c r="E8" s="61">
        <f t="shared" si="0"/>
        <v>3</v>
      </c>
    </row>
    <row r="9" spans="1:5" ht="15.5" thickTop="1" thickBot="1">
      <c r="A9" s="223">
        <v>4</v>
      </c>
      <c r="B9" s="210" t="s">
        <v>217</v>
      </c>
      <c r="C9" s="26">
        <v>1</v>
      </c>
      <c r="D9" s="26">
        <v>1</v>
      </c>
      <c r="E9" s="61">
        <f t="shared" si="0"/>
        <v>2</v>
      </c>
    </row>
    <row r="10" spans="1:5" ht="15.5" thickTop="1" thickBot="1">
      <c r="A10" s="223">
        <v>5</v>
      </c>
      <c r="B10" s="210" t="s">
        <v>219</v>
      </c>
      <c r="C10" s="26">
        <v>2</v>
      </c>
      <c r="D10" s="26"/>
      <c r="E10" s="61">
        <f t="shared" si="0"/>
        <v>2</v>
      </c>
    </row>
    <row r="11" spans="1:5" ht="30" thickTop="1" thickBot="1">
      <c r="A11" s="223">
        <v>6</v>
      </c>
      <c r="B11" s="210" t="s">
        <v>244</v>
      </c>
      <c r="C11" s="26">
        <v>2</v>
      </c>
      <c r="D11" s="26">
        <v>3</v>
      </c>
      <c r="E11" s="61">
        <f t="shared" si="0"/>
        <v>5</v>
      </c>
    </row>
    <row r="12" spans="1:5" ht="15.5" thickTop="1" thickBot="1">
      <c r="A12" s="223">
        <v>7</v>
      </c>
      <c r="B12" s="210" t="s">
        <v>236</v>
      </c>
      <c r="C12" s="26">
        <v>1</v>
      </c>
      <c r="D12" s="26">
        <v>2</v>
      </c>
      <c r="E12" s="61">
        <f t="shared" si="0"/>
        <v>3</v>
      </c>
    </row>
    <row r="13" spans="1:5" ht="30" thickTop="1" thickBot="1">
      <c r="A13" s="223">
        <v>8</v>
      </c>
      <c r="B13" s="210" t="s">
        <v>39</v>
      </c>
      <c r="C13" s="26">
        <v>1</v>
      </c>
      <c r="D13" s="26"/>
      <c r="E13" s="61">
        <f t="shared" si="0"/>
        <v>1</v>
      </c>
    </row>
    <row r="14" spans="1:5" ht="30" thickTop="1" thickBot="1">
      <c r="A14" s="223">
        <v>9</v>
      </c>
      <c r="B14" s="210" t="s">
        <v>221</v>
      </c>
      <c r="C14" s="26">
        <v>1</v>
      </c>
      <c r="D14" s="26"/>
      <c r="E14" s="61">
        <f t="shared" si="0"/>
        <v>1</v>
      </c>
    </row>
    <row r="15" spans="1:5" ht="30" thickTop="1" thickBot="1">
      <c r="A15" s="223">
        <v>10</v>
      </c>
      <c r="B15" s="210" t="s">
        <v>237</v>
      </c>
      <c r="C15" s="26">
        <v>1</v>
      </c>
      <c r="D15" s="26">
        <v>1</v>
      </c>
      <c r="E15" s="61">
        <f t="shared" si="0"/>
        <v>2</v>
      </c>
    </row>
    <row r="16" spans="1:5" ht="30" thickTop="1" thickBot="1">
      <c r="A16" s="223">
        <v>11</v>
      </c>
      <c r="B16" s="210" t="s">
        <v>228</v>
      </c>
      <c r="C16" s="26">
        <v>2</v>
      </c>
      <c r="D16" s="26"/>
      <c r="E16" s="61">
        <f t="shared" si="0"/>
        <v>2</v>
      </c>
    </row>
    <row r="17" spans="1:5" ht="44.5" thickTop="1" thickBot="1">
      <c r="A17" s="223">
        <v>12</v>
      </c>
      <c r="B17" s="210" t="s">
        <v>239</v>
      </c>
      <c r="C17" s="26">
        <v>5</v>
      </c>
      <c r="D17" s="26">
        <v>5</v>
      </c>
      <c r="E17" s="61">
        <f t="shared" si="0"/>
        <v>10</v>
      </c>
    </row>
    <row r="18" spans="1:5" ht="15.5" thickTop="1" thickBot="1">
      <c r="A18" s="223">
        <v>13</v>
      </c>
      <c r="B18" s="210" t="s">
        <v>18</v>
      </c>
      <c r="C18" s="26">
        <v>1</v>
      </c>
      <c r="D18" s="26"/>
      <c r="E18" s="61">
        <f t="shared" si="0"/>
        <v>1</v>
      </c>
    </row>
    <row r="19" spans="1:5" ht="15.5" thickTop="1" thickBot="1">
      <c r="A19" s="223">
        <v>14</v>
      </c>
      <c r="B19" s="210" t="s">
        <v>267</v>
      </c>
      <c r="C19" s="26">
        <v>1</v>
      </c>
      <c r="D19" s="26"/>
      <c r="E19" s="61">
        <f t="shared" si="0"/>
        <v>1</v>
      </c>
    </row>
    <row r="20" spans="1:5" ht="30" thickTop="1" thickBot="1">
      <c r="A20" s="223">
        <v>15</v>
      </c>
      <c r="B20" s="210" t="s">
        <v>225</v>
      </c>
      <c r="C20" s="26"/>
      <c r="D20" s="26">
        <v>1</v>
      </c>
      <c r="E20" s="61">
        <f t="shared" si="0"/>
        <v>1</v>
      </c>
    </row>
    <row r="21" spans="1:5" ht="30" thickTop="1" thickBot="1">
      <c r="A21" s="223">
        <v>16</v>
      </c>
      <c r="B21" s="210" t="s">
        <v>226</v>
      </c>
      <c r="C21" s="26">
        <v>1</v>
      </c>
      <c r="D21" s="26"/>
      <c r="E21" s="61">
        <f t="shared" si="0"/>
        <v>1</v>
      </c>
    </row>
    <row r="22" spans="1:5" ht="15.5" thickTop="1" thickBot="1">
      <c r="A22" s="223">
        <v>17</v>
      </c>
      <c r="B22" s="210" t="s">
        <v>75</v>
      </c>
      <c r="C22" s="26">
        <v>1</v>
      </c>
      <c r="D22" s="26"/>
      <c r="E22" s="61">
        <f t="shared" si="0"/>
        <v>1</v>
      </c>
    </row>
    <row r="23" spans="1:5" ht="15.5" thickTop="1" thickBot="1">
      <c r="A23" s="381" t="s">
        <v>176</v>
      </c>
      <c r="B23" s="413"/>
      <c r="C23" s="15">
        <f>SUM(C6:C22)</f>
        <v>23</v>
      </c>
      <c r="D23" s="15">
        <f>SUM(D6:D22)</f>
        <v>16</v>
      </c>
      <c r="E23" s="15">
        <f>SUM(E6:E22)</f>
        <v>39</v>
      </c>
    </row>
    <row r="24" spans="1:5" ht="15.5" thickTop="1" thickBot="1">
      <c r="A24" s="389"/>
      <c r="B24" s="389"/>
      <c r="C24" s="3"/>
      <c r="D24" s="3"/>
      <c r="E24" s="6"/>
    </row>
    <row r="25" spans="1:5" ht="15.5" thickTop="1" thickBot="1">
      <c r="A25" s="284" t="s">
        <v>177</v>
      </c>
      <c r="B25" s="284"/>
      <c r="C25" s="80" t="s">
        <v>172</v>
      </c>
      <c r="D25" s="80" t="s">
        <v>173</v>
      </c>
      <c r="E25" s="77" t="s">
        <v>178</v>
      </c>
    </row>
    <row r="26" spans="1:5" ht="15.5" thickTop="1" thickBot="1">
      <c r="A26" s="387" t="s">
        <v>194</v>
      </c>
      <c r="B26" s="388"/>
      <c r="C26" s="75">
        <v>23</v>
      </c>
      <c r="D26" s="75">
        <v>16</v>
      </c>
      <c r="E26" s="13">
        <f>SUM(C26:D26)</f>
        <v>39</v>
      </c>
    </row>
    <row r="27" spans="1:5" ht="15.5" thickTop="1" thickBot="1">
      <c r="A27" s="390" t="s">
        <v>195</v>
      </c>
      <c r="B27" s="390"/>
      <c r="C27" s="390">
        <f>SUBTOTAL(9,C26:D26)</f>
        <v>39</v>
      </c>
      <c r="D27" s="423"/>
      <c r="E27" s="40">
        <f>SUM(C27:D27)</f>
        <v>39</v>
      </c>
    </row>
    <row r="28" spans="1:5" ht="15.5" thickTop="1" thickBot="1">
      <c r="A28" s="41"/>
      <c r="B28" s="41"/>
      <c r="C28" s="42"/>
      <c r="D28" s="84"/>
      <c r="E28" s="40"/>
    </row>
    <row r="29" spans="1:5" ht="15.5" thickTop="1" thickBot="1">
      <c r="A29" s="393" t="s">
        <v>196</v>
      </c>
      <c r="B29" s="394"/>
      <c r="C29" s="324"/>
      <c r="D29" s="326"/>
      <c r="E29" s="13">
        <f>SUM(C29:D29)</f>
        <v>0</v>
      </c>
    </row>
    <row r="30" spans="1:5" ht="15" thickTop="1"/>
    <row r="31" spans="1:5" ht="15" thickBot="1">
      <c r="A31" s="41"/>
      <c r="B31" s="41"/>
      <c r="C31" s="42"/>
      <c r="D31" s="42"/>
      <c r="E31" s="3"/>
    </row>
    <row r="32" spans="1:5" ht="15.5" thickTop="1" thickBot="1">
      <c r="A32" s="387" t="s">
        <v>183</v>
      </c>
      <c r="B32" s="388"/>
      <c r="C32" s="402"/>
      <c r="D32" s="403"/>
      <c r="E32" s="53">
        <f>SUM(C23)</f>
        <v>23</v>
      </c>
    </row>
    <row r="33" spans="1:12" ht="15.5" thickTop="1" thickBot="1">
      <c r="A33" s="387" t="s">
        <v>184</v>
      </c>
      <c r="B33" s="388"/>
      <c r="C33" s="402"/>
      <c r="D33" s="403"/>
      <c r="E33" s="56">
        <f>SUM(D23)</f>
        <v>16</v>
      </c>
      <c r="L33" s="224"/>
    </row>
    <row r="34" spans="1:12" ht="15" thickTop="1">
      <c r="A34" s="3"/>
      <c r="B34" s="3"/>
      <c r="C34" s="3"/>
      <c r="D34" s="3" t="s">
        <v>178</v>
      </c>
      <c r="E34" s="32">
        <f>SUM(E32:E33)</f>
        <v>39</v>
      </c>
      <c r="L34" s="224"/>
    </row>
    <row r="35" spans="1:12">
      <c r="L35" s="224"/>
    </row>
    <row r="36" spans="1:12">
      <c r="L36" s="224"/>
    </row>
    <row r="37" spans="1:12">
      <c r="L37" s="224"/>
    </row>
    <row r="38" spans="1:12">
      <c r="L38" s="224"/>
    </row>
    <row r="39" spans="1:12">
      <c r="L39" s="224"/>
    </row>
    <row r="40" spans="1:12">
      <c r="L40" s="224"/>
    </row>
    <row r="41" spans="1:12">
      <c r="L41" s="224"/>
    </row>
    <row r="42" spans="1:12">
      <c r="L42" s="224"/>
    </row>
    <row r="43" spans="1:12">
      <c r="L43" s="224"/>
    </row>
    <row r="44" spans="1:12">
      <c r="L44" s="224"/>
    </row>
    <row r="45" spans="1:12">
      <c r="L45" s="224"/>
    </row>
    <row r="46" spans="1:12">
      <c r="L46" s="224"/>
    </row>
    <row r="47" spans="1:12">
      <c r="L47" s="224"/>
    </row>
    <row r="48" spans="1:12">
      <c r="L48" s="224"/>
    </row>
    <row r="49" spans="12:12">
      <c r="L49" s="224"/>
    </row>
  </sheetData>
  <mergeCells count="17">
    <mergeCell ref="C2:D2"/>
    <mergeCell ref="E2:E5"/>
    <mergeCell ref="A1:E1"/>
    <mergeCell ref="A33:B33"/>
    <mergeCell ref="C33:D33"/>
    <mergeCell ref="A32:B32"/>
    <mergeCell ref="C32:D32"/>
    <mergeCell ref="A29:B29"/>
    <mergeCell ref="C29:D29"/>
    <mergeCell ref="A25:B25"/>
    <mergeCell ref="A26:B26"/>
    <mergeCell ref="A27:B27"/>
    <mergeCell ref="C27:D27"/>
    <mergeCell ref="A23:B23"/>
    <mergeCell ref="A24:B24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43E9-4C20-C048-AE91-132A6EFE6493}">
  <dimension ref="A1:W51"/>
  <sheetViews>
    <sheetView tabSelected="1" topLeftCell="B1" zoomScale="106" workbookViewId="0">
      <selection activeCell="W9" sqref="W9"/>
    </sheetView>
  </sheetViews>
  <sheetFormatPr baseColWidth="10" defaultColWidth="11.36328125" defaultRowHeight="14.5"/>
  <cols>
    <col min="1" max="1" width="10.1796875" customWidth="1"/>
    <col min="2" max="2" width="46.6328125" customWidth="1"/>
    <col min="3" max="7" width="10.1796875" style="26" hidden="1" customWidth="1"/>
    <col min="8" max="10" width="10.1796875" customWidth="1"/>
  </cols>
  <sheetData>
    <row r="1" spans="1:10" ht="38.5" customHeight="1" thickBot="1">
      <c r="A1" s="475" t="s">
        <v>268</v>
      </c>
      <c r="B1" s="475"/>
      <c r="C1" s="221"/>
      <c r="D1" s="221"/>
      <c r="E1" s="221"/>
      <c r="F1" s="221"/>
      <c r="G1" s="221"/>
      <c r="H1" s="221"/>
      <c r="I1" s="221"/>
      <c r="J1" s="221"/>
    </row>
    <row r="2" spans="1:10" ht="16.5" thickTop="1" thickBot="1">
      <c r="A2" s="59"/>
      <c r="B2" s="59"/>
      <c r="C2" s="376" t="s">
        <v>186</v>
      </c>
      <c r="D2" s="376"/>
      <c r="E2" s="376"/>
      <c r="F2" s="376"/>
      <c r="G2" s="312" t="s">
        <v>165</v>
      </c>
      <c r="H2" s="376" t="s">
        <v>252</v>
      </c>
      <c r="I2" s="376"/>
      <c r="J2" s="312" t="s">
        <v>165</v>
      </c>
    </row>
    <row r="3" spans="1:10" ht="16.5" thickTop="1" thickBot="1">
      <c r="A3" s="59"/>
      <c r="B3" s="28"/>
      <c r="C3" s="384" t="s">
        <v>169</v>
      </c>
      <c r="D3" s="384"/>
      <c r="E3" s="384" t="s">
        <v>189</v>
      </c>
      <c r="F3" s="419"/>
      <c r="G3" s="313"/>
      <c r="H3" s="384"/>
      <c r="I3" s="384"/>
      <c r="J3" s="313"/>
    </row>
    <row r="4" spans="1:10" ht="15.5" thickTop="1" thickBot="1">
      <c r="A4" s="12"/>
      <c r="B4" s="11" t="s">
        <v>170</v>
      </c>
      <c r="C4" s="385"/>
      <c r="D4" s="386"/>
      <c r="E4" s="385"/>
      <c r="F4" s="386"/>
      <c r="G4" s="313"/>
      <c r="H4" s="385">
        <v>45999</v>
      </c>
      <c r="I4" s="386"/>
      <c r="J4" s="313"/>
    </row>
    <row r="5" spans="1:10" ht="16.5" thickTop="1" thickBot="1">
      <c r="A5" s="12"/>
      <c r="B5" s="27" t="s">
        <v>193</v>
      </c>
      <c r="C5" s="58" t="s">
        <v>172</v>
      </c>
      <c r="D5" s="58" t="s">
        <v>173</v>
      </c>
      <c r="E5" s="58" t="s">
        <v>172</v>
      </c>
      <c r="F5" s="58" t="s">
        <v>173</v>
      </c>
      <c r="G5" s="314"/>
      <c r="H5" s="58" t="s">
        <v>172</v>
      </c>
      <c r="I5" s="58" t="s">
        <v>173</v>
      </c>
      <c r="J5" s="314"/>
    </row>
    <row r="6" spans="1:10" ht="30" thickTop="1" thickBot="1">
      <c r="A6" s="13">
        <v>1</v>
      </c>
      <c r="B6" s="210" t="s">
        <v>28</v>
      </c>
      <c r="G6" s="61"/>
      <c r="H6" s="26">
        <v>2</v>
      </c>
      <c r="I6" s="26">
        <v>3</v>
      </c>
      <c r="J6" s="240">
        <f t="shared" ref="J6:J21" si="0">SUM(H6:I6)</f>
        <v>5</v>
      </c>
    </row>
    <row r="7" spans="1:10" ht="15.5" thickTop="1" thickBot="1">
      <c r="A7" s="13">
        <v>2</v>
      </c>
      <c r="B7" s="210" t="s">
        <v>212</v>
      </c>
      <c r="G7" s="61"/>
      <c r="H7" s="26">
        <v>3</v>
      </c>
      <c r="I7" s="26">
        <v>1</v>
      </c>
      <c r="J7" s="240">
        <f t="shared" si="0"/>
        <v>4</v>
      </c>
    </row>
    <row r="8" spans="1:10" ht="15.5" thickTop="1" thickBot="1">
      <c r="A8" s="13">
        <v>3</v>
      </c>
      <c r="B8" s="210" t="s">
        <v>213</v>
      </c>
      <c r="G8" s="61"/>
      <c r="H8" s="26">
        <v>1</v>
      </c>
      <c r="I8" s="26"/>
      <c r="J8" s="240">
        <f t="shared" si="0"/>
        <v>1</v>
      </c>
    </row>
    <row r="9" spans="1:10" ht="15.5" thickTop="1" thickBot="1">
      <c r="A9" s="13">
        <v>4</v>
      </c>
      <c r="B9" s="210" t="s">
        <v>216</v>
      </c>
      <c r="G9" s="61"/>
      <c r="H9" s="26">
        <v>1</v>
      </c>
      <c r="I9" s="26"/>
      <c r="J9" s="240">
        <f t="shared" si="0"/>
        <v>1</v>
      </c>
    </row>
    <row r="10" spans="1:10" ht="15.5" thickTop="1" thickBot="1">
      <c r="A10" s="13">
        <v>5</v>
      </c>
      <c r="B10" s="210" t="s">
        <v>217</v>
      </c>
      <c r="G10" s="61"/>
      <c r="H10" s="26">
        <v>1</v>
      </c>
      <c r="I10" s="26"/>
      <c r="J10" s="240">
        <f t="shared" si="0"/>
        <v>1</v>
      </c>
    </row>
    <row r="11" spans="1:10" ht="15.5" thickTop="1" thickBot="1">
      <c r="A11" s="13">
        <v>6</v>
      </c>
      <c r="B11" s="210" t="s">
        <v>137</v>
      </c>
      <c r="G11" s="61"/>
      <c r="H11" s="26">
        <v>1</v>
      </c>
      <c r="I11" s="26">
        <v>1</v>
      </c>
      <c r="J11" s="240">
        <f t="shared" si="0"/>
        <v>2</v>
      </c>
    </row>
    <row r="12" spans="1:10" ht="15.5" thickTop="1" thickBot="1">
      <c r="A12" s="13">
        <v>7</v>
      </c>
      <c r="B12" s="210" t="s">
        <v>245</v>
      </c>
      <c r="G12" s="61"/>
      <c r="H12" s="26">
        <v>5</v>
      </c>
      <c r="I12" s="26">
        <v>2</v>
      </c>
      <c r="J12" s="240">
        <f t="shared" si="0"/>
        <v>7</v>
      </c>
    </row>
    <row r="13" spans="1:10" ht="30" thickTop="1" thickBot="1">
      <c r="A13" s="13">
        <v>8</v>
      </c>
      <c r="B13" s="210" t="s">
        <v>30</v>
      </c>
      <c r="G13" s="61"/>
      <c r="H13" s="26">
        <v>1</v>
      </c>
      <c r="I13" s="26"/>
      <c r="J13" s="240">
        <f t="shared" si="0"/>
        <v>1</v>
      </c>
    </row>
    <row r="14" spans="1:10" ht="15.5" thickTop="1" thickBot="1">
      <c r="A14" s="13">
        <v>9</v>
      </c>
      <c r="B14" s="210" t="s">
        <v>269</v>
      </c>
      <c r="G14" s="61"/>
      <c r="H14" s="26">
        <v>1</v>
      </c>
      <c r="I14" s="26">
        <v>1</v>
      </c>
      <c r="J14" s="240">
        <f t="shared" si="0"/>
        <v>2</v>
      </c>
    </row>
    <row r="15" spans="1:10" ht="30" thickTop="1" thickBot="1">
      <c r="A15" s="13">
        <v>10</v>
      </c>
      <c r="B15" s="210" t="s">
        <v>270</v>
      </c>
      <c r="G15" s="61"/>
      <c r="H15" s="26">
        <v>1</v>
      </c>
      <c r="I15" s="26"/>
      <c r="J15" s="240">
        <f t="shared" si="0"/>
        <v>1</v>
      </c>
    </row>
    <row r="16" spans="1:10" ht="15.5" thickTop="1" thickBot="1">
      <c r="A16" s="13">
        <v>11</v>
      </c>
      <c r="B16" s="210" t="s">
        <v>220</v>
      </c>
      <c r="G16" s="61"/>
      <c r="H16" s="26">
        <v>2</v>
      </c>
      <c r="I16" s="26">
        <v>1</v>
      </c>
      <c r="J16" s="240">
        <f t="shared" si="0"/>
        <v>3</v>
      </c>
    </row>
    <row r="17" spans="1:23" ht="30" thickTop="1" thickBot="1">
      <c r="A17" s="13">
        <v>12</v>
      </c>
      <c r="B17" s="210" t="s">
        <v>230</v>
      </c>
      <c r="G17" s="61"/>
      <c r="H17" s="26">
        <v>2</v>
      </c>
      <c r="I17" s="26"/>
      <c r="J17" s="240">
        <f t="shared" si="0"/>
        <v>2</v>
      </c>
    </row>
    <row r="18" spans="1:23" ht="15.5" thickTop="1" thickBot="1">
      <c r="A18" s="13">
        <v>13</v>
      </c>
      <c r="B18" s="210" t="s">
        <v>221</v>
      </c>
      <c r="G18" s="61"/>
      <c r="H18" s="26">
        <v>2</v>
      </c>
      <c r="I18" s="26"/>
      <c r="J18" s="240">
        <f t="shared" si="0"/>
        <v>2</v>
      </c>
    </row>
    <row r="19" spans="1:23" ht="30" thickTop="1" thickBot="1">
      <c r="A19" s="13">
        <v>14</v>
      </c>
      <c r="B19" s="210" t="s">
        <v>238</v>
      </c>
      <c r="G19" s="61"/>
      <c r="H19" s="26">
        <v>1</v>
      </c>
      <c r="I19" s="26"/>
      <c r="J19" s="240">
        <f t="shared" si="0"/>
        <v>1</v>
      </c>
    </row>
    <row r="20" spans="1:23" ht="30" thickTop="1" thickBot="1">
      <c r="A20" s="13">
        <v>15</v>
      </c>
      <c r="B20" s="210" t="s">
        <v>271</v>
      </c>
      <c r="G20" s="61"/>
      <c r="H20" s="26">
        <v>1</v>
      </c>
      <c r="I20" s="26"/>
      <c r="J20" s="240">
        <f t="shared" si="0"/>
        <v>1</v>
      </c>
      <c r="W20" s="224"/>
    </row>
    <row r="21" spans="1:23" ht="44.5" thickTop="1" thickBot="1">
      <c r="A21" s="13">
        <v>16</v>
      </c>
      <c r="B21" s="210" t="s">
        <v>227</v>
      </c>
      <c r="G21" s="61"/>
      <c r="H21" s="26">
        <v>22</v>
      </c>
      <c r="I21" s="26">
        <v>10</v>
      </c>
      <c r="J21" s="240">
        <f t="shared" si="0"/>
        <v>32</v>
      </c>
      <c r="W21" s="224"/>
    </row>
    <row r="22" spans="1:23" ht="15.5" thickTop="1" thickBot="1">
      <c r="A22" s="13">
        <v>17</v>
      </c>
      <c r="B22" s="210" t="s">
        <v>228</v>
      </c>
      <c r="G22" s="61"/>
      <c r="H22" s="26">
        <v>1</v>
      </c>
      <c r="I22" s="26"/>
      <c r="J22" s="240"/>
      <c r="W22" s="224"/>
    </row>
    <row r="23" spans="1:23" ht="30" thickTop="1" thickBot="1">
      <c r="A23" s="13">
        <v>18</v>
      </c>
      <c r="B23" s="210" t="s">
        <v>272</v>
      </c>
      <c r="G23" s="61"/>
      <c r="H23" s="26"/>
      <c r="I23" s="26">
        <v>1</v>
      </c>
      <c r="J23" s="240"/>
      <c r="W23" s="224"/>
    </row>
    <row r="24" spans="1:23" ht="44.5" thickTop="1" thickBot="1">
      <c r="A24" s="13">
        <v>19</v>
      </c>
      <c r="B24" s="210" t="s">
        <v>273</v>
      </c>
      <c r="G24" s="61"/>
      <c r="H24" s="26">
        <v>1</v>
      </c>
      <c r="I24" s="26"/>
      <c r="J24" s="240"/>
      <c r="W24" s="224"/>
    </row>
    <row r="25" spans="1:23" ht="30" thickTop="1" thickBot="1">
      <c r="A25" s="13">
        <v>20</v>
      </c>
      <c r="B25" s="210" t="s">
        <v>239</v>
      </c>
      <c r="G25" s="61"/>
      <c r="H25" s="26">
        <v>6</v>
      </c>
      <c r="I25" s="26">
        <v>2</v>
      </c>
      <c r="J25" s="240"/>
      <c r="W25" s="224"/>
    </row>
    <row r="26" spans="1:23" ht="15.5" thickTop="1" thickBot="1">
      <c r="A26" s="13">
        <v>21</v>
      </c>
      <c r="B26" s="210" t="s">
        <v>274</v>
      </c>
      <c r="G26" s="61"/>
      <c r="H26" s="26">
        <v>1</v>
      </c>
      <c r="I26" s="26"/>
      <c r="J26" s="240"/>
      <c r="W26" s="224"/>
    </row>
    <row r="27" spans="1:23" ht="15.5" thickTop="1" thickBot="1">
      <c r="A27" s="13">
        <v>22</v>
      </c>
      <c r="B27" s="210" t="s">
        <v>223</v>
      </c>
      <c r="G27" s="61"/>
      <c r="H27" s="26">
        <v>1</v>
      </c>
      <c r="I27" s="26">
        <v>1</v>
      </c>
      <c r="J27" s="240"/>
      <c r="W27" s="224"/>
    </row>
    <row r="28" spans="1:23" ht="30" thickTop="1" thickBot="1">
      <c r="A28" s="13">
        <v>23</v>
      </c>
      <c r="B28" s="210" t="s">
        <v>257</v>
      </c>
      <c r="G28" s="61"/>
      <c r="H28" s="26">
        <v>2</v>
      </c>
      <c r="I28" s="26">
        <v>1</v>
      </c>
      <c r="J28" s="240"/>
      <c r="W28" s="224"/>
    </row>
    <row r="29" spans="1:23" ht="15.5" thickTop="1" thickBot="1">
      <c r="A29" s="13">
        <v>24</v>
      </c>
      <c r="B29" s="210" t="s">
        <v>241</v>
      </c>
      <c r="G29" s="61"/>
      <c r="H29" s="26">
        <v>1</v>
      </c>
      <c r="I29" s="26"/>
      <c r="J29" s="240"/>
      <c r="W29" s="224"/>
    </row>
    <row r="30" spans="1:23" ht="30" thickTop="1" thickBot="1">
      <c r="A30" s="13">
        <v>25</v>
      </c>
      <c r="B30" s="210" t="s">
        <v>275</v>
      </c>
      <c r="G30" s="61"/>
      <c r="H30" s="26">
        <v>1</v>
      </c>
      <c r="I30" s="26"/>
      <c r="J30" s="240"/>
      <c r="W30" s="224"/>
    </row>
    <row r="31" spans="1:23" ht="15.5" thickTop="1" thickBot="1">
      <c r="A31" s="13">
        <v>26</v>
      </c>
      <c r="B31" s="210" t="s">
        <v>15</v>
      </c>
      <c r="G31" s="61"/>
      <c r="H31" s="26">
        <v>1</v>
      </c>
      <c r="I31" s="26"/>
      <c r="J31" s="240"/>
      <c r="W31" s="224"/>
    </row>
    <row r="32" spans="1:23" ht="15.5" thickTop="1" thickBot="1">
      <c r="A32" s="13">
        <v>27</v>
      </c>
      <c r="B32" s="210" t="s">
        <v>276</v>
      </c>
      <c r="G32" s="61"/>
      <c r="H32" s="26">
        <v>1</v>
      </c>
      <c r="I32" s="26"/>
      <c r="J32" s="240"/>
      <c r="W32" s="224"/>
    </row>
    <row r="33" spans="1:23" ht="30" thickTop="1" thickBot="1">
      <c r="A33" s="13">
        <v>28</v>
      </c>
      <c r="B33" s="210" t="s">
        <v>19</v>
      </c>
      <c r="G33" s="61"/>
      <c r="H33" s="26">
        <v>1</v>
      </c>
      <c r="I33" s="26">
        <v>1</v>
      </c>
      <c r="J33" s="240"/>
      <c r="W33" s="224"/>
    </row>
    <row r="34" spans="1:23" ht="15.5" thickTop="1" thickBot="1">
      <c r="A34" s="13">
        <v>29</v>
      </c>
      <c r="B34" s="210" t="s">
        <v>73</v>
      </c>
      <c r="G34" s="61"/>
      <c r="H34" s="26">
        <v>2</v>
      </c>
      <c r="I34" s="26"/>
      <c r="J34" s="240"/>
      <c r="W34" s="224"/>
    </row>
    <row r="35" spans="1:23" ht="15.5" thickTop="1" thickBot="1">
      <c r="A35" s="13">
        <v>30</v>
      </c>
      <c r="B35" s="210" t="s">
        <v>68</v>
      </c>
      <c r="G35" s="61"/>
      <c r="H35" s="26">
        <v>2</v>
      </c>
      <c r="I35" s="26">
        <v>1</v>
      </c>
      <c r="J35" s="240">
        <f>SUM(H35:I35)</f>
        <v>3</v>
      </c>
      <c r="W35" s="224"/>
    </row>
    <row r="36" spans="1:23" ht="15.5" thickTop="1" thickBot="1">
      <c r="A36" s="13">
        <v>31</v>
      </c>
      <c r="B36" s="210" t="s">
        <v>226</v>
      </c>
      <c r="G36" s="61"/>
      <c r="H36" s="26"/>
      <c r="I36" s="26">
        <v>1</v>
      </c>
      <c r="J36" s="240"/>
      <c r="W36" s="224"/>
    </row>
    <row r="37" spans="1:23" ht="15.5" thickTop="1" thickBot="1">
      <c r="A37" s="13">
        <v>32</v>
      </c>
      <c r="B37" s="210" t="s">
        <v>242</v>
      </c>
      <c r="G37" s="61"/>
      <c r="H37" s="26">
        <v>1</v>
      </c>
      <c r="I37" s="26">
        <v>1</v>
      </c>
      <c r="J37" s="240">
        <f>SUM(H37:I37)</f>
        <v>2</v>
      </c>
      <c r="W37" s="224"/>
    </row>
    <row r="38" spans="1:23" ht="15.5" thickTop="1" thickBot="1">
      <c r="A38" s="381"/>
      <c r="B38" s="382"/>
      <c r="C38" s="15">
        <f>SUM(C6:C37)</f>
        <v>0</v>
      </c>
      <c r="D38" s="15">
        <f>SUM(D6:D37)</f>
        <v>0</v>
      </c>
      <c r="E38" s="15">
        <f>SUM(E6:E37)</f>
        <v>0</v>
      </c>
      <c r="F38" s="15">
        <f>SUM(F6:F37)</f>
        <v>0</v>
      </c>
      <c r="G38" s="15">
        <f>SUM(G6:G37)</f>
        <v>0</v>
      </c>
      <c r="H38" s="227"/>
      <c r="I38" s="227"/>
      <c r="J38" s="227">
        <f>SUM(J6:J37)</f>
        <v>71</v>
      </c>
      <c r="W38" s="224"/>
    </row>
    <row r="39" spans="1:23" ht="15.5" thickTop="1" thickBot="1">
      <c r="A39" s="389"/>
      <c r="B39" s="389"/>
      <c r="G39" s="32"/>
      <c r="H39" s="26"/>
      <c r="I39" s="26"/>
      <c r="J39" s="32"/>
      <c r="W39" s="224"/>
    </row>
    <row r="40" spans="1:23" ht="15.5" thickTop="1" thickBot="1">
      <c r="A40" s="284" t="s">
        <v>180</v>
      </c>
      <c r="B40" s="284"/>
      <c r="C40" s="80" t="s">
        <v>172</v>
      </c>
      <c r="D40" s="80" t="s">
        <v>173</v>
      </c>
      <c r="E40" s="80" t="s">
        <v>172</v>
      </c>
      <c r="F40" s="80" t="s">
        <v>173</v>
      </c>
      <c r="G40" s="77" t="s">
        <v>178</v>
      </c>
      <c r="H40" s="241">
        <f>SUM(H6:H37)</f>
        <v>69</v>
      </c>
      <c r="I40" s="241">
        <f>SUM(I6:I37)</f>
        <v>28</v>
      </c>
      <c r="J40" s="242">
        <v>42</v>
      </c>
      <c r="W40" s="224"/>
    </row>
    <row r="41" spans="1:23" ht="15.5" thickTop="1" thickBot="1">
      <c r="A41" s="390" t="s">
        <v>199</v>
      </c>
      <c r="B41" s="390"/>
      <c r="C41" s="391" t="e">
        <f>SUM(#REF!)</f>
        <v>#REF!</v>
      </c>
      <c r="D41" s="392"/>
      <c r="E41" s="391" t="e">
        <f>SUM(#REF!)</f>
        <v>#REF!</v>
      </c>
      <c r="F41" s="392"/>
      <c r="G41" s="39" t="e">
        <f>SUM(#REF!)</f>
        <v>#REF!</v>
      </c>
      <c r="H41" s="426"/>
      <c r="I41" s="427"/>
      <c r="J41" s="250"/>
      <c r="W41" s="224"/>
    </row>
    <row r="42" spans="1:23" ht="15.5" thickTop="1" thickBot="1">
      <c r="A42" s="41"/>
      <c r="B42" s="41"/>
      <c r="C42" s="60"/>
      <c r="D42" s="60"/>
      <c r="E42" s="60"/>
      <c r="F42" s="60"/>
      <c r="G42" s="39"/>
      <c r="H42" s="251"/>
      <c r="I42" s="251"/>
      <c r="J42" s="250"/>
      <c r="W42" s="224"/>
    </row>
    <row r="43" spans="1:23" ht="15.5" thickTop="1" thickBot="1">
      <c r="A43" s="393"/>
      <c r="B43" s="394"/>
      <c r="C43" s="274"/>
      <c r="D43" s="273"/>
      <c r="E43" s="274"/>
      <c r="F43" s="273"/>
      <c r="G43" s="13">
        <f>SUM(C43:F43)</f>
        <v>0</v>
      </c>
      <c r="H43" s="282">
        <f>H40+I40</f>
        <v>97</v>
      </c>
      <c r="I43" s="283"/>
      <c r="J43" s="243">
        <f>SUM(H43:I43)</f>
        <v>97</v>
      </c>
      <c r="W43" s="224"/>
    </row>
    <row r="44" spans="1:23" ht="15" thickTop="1">
      <c r="H44" s="239"/>
      <c r="I44" s="239"/>
      <c r="J44" s="239"/>
      <c r="W44" s="224"/>
    </row>
    <row r="45" spans="1:23" ht="15" thickBot="1">
      <c r="A45" s="41"/>
      <c r="B45" s="41"/>
      <c r="C45" s="36"/>
      <c r="D45" s="36"/>
      <c r="E45" s="38"/>
      <c r="F45" s="36"/>
      <c r="G45" s="39"/>
      <c r="H45" s="250"/>
      <c r="I45" s="250"/>
      <c r="J45" s="250"/>
      <c r="W45" s="224"/>
    </row>
    <row r="46" spans="1:23" ht="15.5" thickTop="1" thickBot="1">
      <c r="A46" s="387" t="s">
        <v>183</v>
      </c>
      <c r="B46" s="388"/>
      <c r="C46" s="280">
        <f>SUM(C38,E38)</f>
        <v>0</v>
      </c>
      <c r="D46" s="266"/>
      <c r="E46" s="266"/>
      <c r="F46" s="281"/>
      <c r="G46" s="13">
        <f>SUM(C46:C46)</f>
        <v>0</v>
      </c>
      <c r="H46" s="285"/>
      <c r="I46" s="286"/>
      <c r="J46" s="243">
        <f>SUM(H40)</f>
        <v>69</v>
      </c>
      <c r="W46" s="224"/>
    </row>
    <row r="47" spans="1:23" ht="15.5" thickTop="1" thickBot="1">
      <c r="A47" s="387" t="s">
        <v>184</v>
      </c>
      <c r="B47" s="388"/>
      <c r="C47" s="280">
        <f>SUM(D38,F38)</f>
        <v>0</v>
      </c>
      <c r="D47" s="266"/>
      <c r="E47" s="266"/>
      <c r="F47" s="281"/>
      <c r="G47" s="13">
        <f>SUM(C47:C47)</f>
        <v>0</v>
      </c>
      <c r="H47" s="285"/>
      <c r="I47" s="286"/>
      <c r="J47" s="243">
        <f>SUM(I40)</f>
        <v>28</v>
      </c>
      <c r="W47" s="224"/>
    </row>
    <row r="48" spans="1:23" ht="15" thickTop="1">
      <c r="A48" s="3"/>
      <c r="B48" s="3"/>
      <c r="G48" s="26">
        <f>SUM(G46:G47)</f>
        <v>0</v>
      </c>
      <c r="H48" s="239"/>
      <c r="I48" s="239"/>
      <c r="J48" s="239">
        <f>SUM(J46:J47)</f>
        <v>97</v>
      </c>
      <c r="W48" s="224"/>
    </row>
    <row r="49" spans="23:23">
      <c r="W49" s="224"/>
    </row>
    <row r="50" spans="23:23">
      <c r="W50" s="224"/>
    </row>
    <row r="51" spans="23:23">
      <c r="W51" s="224"/>
    </row>
  </sheetData>
  <mergeCells count="28">
    <mergeCell ref="C47:F47"/>
    <mergeCell ref="C3:D3"/>
    <mergeCell ref="E3:F3"/>
    <mergeCell ref="A47:B47"/>
    <mergeCell ref="C43:D43"/>
    <mergeCell ref="E43:F43"/>
    <mergeCell ref="A46:B46"/>
    <mergeCell ref="C46:F46"/>
    <mergeCell ref="A43:B43"/>
    <mergeCell ref="A41:B41"/>
    <mergeCell ref="C41:D41"/>
    <mergeCell ref="E41:F41"/>
    <mergeCell ref="A38:B38"/>
    <mergeCell ref="A39:B39"/>
    <mergeCell ref="A40:B40"/>
    <mergeCell ref="G2:G5"/>
    <mergeCell ref="A1:B1"/>
    <mergeCell ref="C2:F2"/>
    <mergeCell ref="C4:D4"/>
    <mergeCell ref="E4:F4"/>
    <mergeCell ref="H2:I2"/>
    <mergeCell ref="J2:J5"/>
    <mergeCell ref="H3:I3"/>
    <mergeCell ref="H4:I4"/>
    <mergeCell ref="H47:I47"/>
    <mergeCell ref="H41:I41"/>
    <mergeCell ref="H43:I43"/>
    <mergeCell ref="H46:I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AE1CA-39AC-49B0-8A27-78E3167CF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7B15F-0E9D-4B53-B8A2-B242FBC62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E0050-C034-4E8C-A64B-144A460530B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S.O.</vt:lpstr>
      <vt:lpstr>CE</vt:lpstr>
      <vt:lpstr>CTyBG</vt:lpstr>
      <vt:lpstr>AyRC</vt:lpstr>
      <vt:lpstr>DAI - RJ</vt:lpstr>
      <vt:lpstr>PDPED</vt:lpstr>
      <vt:lpstr>IOA</vt:lpstr>
      <vt:lpstr>TCyEVP</vt:lpstr>
      <vt:lpstr>PDDEIA</vt:lpstr>
      <vt:lpstr>EDS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Massimiliano Solazzi</dc:creator>
  <cp:keywords/>
  <dc:description/>
  <cp:lastModifiedBy>Edgar Yair Martínez Madrigal</cp:lastModifiedBy>
  <cp:revision/>
  <dcterms:created xsi:type="dcterms:W3CDTF">2012-04-11T14:35:15Z</dcterms:created>
  <dcterms:modified xsi:type="dcterms:W3CDTF">2026-01-19T19:57:57Z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