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ociodemográficos SIP" sheetId="1" r:id="rId4"/>
  </sheets>
  <definedNames/>
  <calcPr/>
  <extLst>
    <ext uri="GoogleSheetsCustomDataVersion2">
      <go:sheetsCustomData xmlns:go="http://customooxmlschemas.google.com/" r:id="rId5" roundtripDataChecksum="QbYACEb4gl95LlaRbdiL+1CrAoiOjaiVIB2qVL+a3HA="/>
    </ext>
  </extLst>
</workbook>
</file>

<file path=xl/sharedStrings.xml><?xml version="1.0" encoding="utf-8"?>
<sst xmlns="http://schemas.openxmlformats.org/spreadsheetml/2006/main" count="585" uniqueCount="76">
  <si>
    <t>Instituto de Transparencia, Acceso a la Información Pública, Protección de Datos Personales y Rendición de Cuentas de la  Ciudad de México</t>
  </si>
  <si>
    <t>Dirección de Estado Abierto, Estudios y Evaluación</t>
  </si>
  <si>
    <t>Información sociodemográfica de los solicitantes de información pública, 2007 - 2025</t>
  </si>
  <si>
    <t>Sexo de la persona solicitante</t>
  </si>
  <si>
    <t>Solicitantes</t>
  </si>
  <si>
    <t>%</t>
  </si>
  <si>
    <t>Femenino</t>
  </si>
  <si>
    <t>Masculino</t>
  </si>
  <si>
    <t>Total</t>
  </si>
  <si>
    <t xml:space="preserve">Total SIP </t>
  </si>
  <si>
    <t>Grupos de edad</t>
  </si>
  <si>
    <t>Hasta 19 años</t>
  </si>
  <si>
    <t>De 20 a 29 años</t>
  </si>
  <si>
    <t>De 30 a 39 años</t>
  </si>
  <si>
    <t>De 40 a 49 años</t>
  </si>
  <si>
    <t>De 50 a 59 años</t>
  </si>
  <si>
    <t>De 60 a 69 años</t>
  </si>
  <si>
    <t>70 o más años</t>
  </si>
  <si>
    <t>Escolaridad de la persona solicitante</t>
  </si>
  <si>
    <t>Sin estudios</t>
  </si>
  <si>
    <t>-</t>
  </si>
  <si>
    <t>Primaria</t>
  </si>
  <si>
    <t>Secundaria</t>
  </si>
  <si>
    <t>Bachillerato o carrera técnica</t>
  </si>
  <si>
    <t>Licenciatura</t>
  </si>
  <si>
    <t>Maestría o doctorado</t>
  </si>
  <si>
    <t>Ocupación de la persona solicitante</t>
  </si>
  <si>
    <t>Empresa</t>
  </si>
  <si>
    <t>Medios de comunicación</t>
  </si>
  <si>
    <t>Comerciante</t>
  </si>
  <si>
    <t>Sector gubernamental</t>
  </si>
  <si>
    <t>ONG</t>
  </si>
  <si>
    <t>Sector académico</t>
  </si>
  <si>
    <t>Empleado u obrero</t>
  </si>
  <si>
    <t>Asociación política</t>
  </si>
  <si>
    <t>Hogar</t>
  </si>
  <si>
    <t>Otro</t>
  </si>
  <si>
    <t>Estado de la República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</si>
  <si>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</si>
  <si>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</si>
  <si>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</si>
  <si>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</si>
  <si>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</si>
  <si>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</si>
  <si>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</si>
  <si>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</si>
  <si>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</si>
  <si>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</si>
  <si>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</si>
  <si>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</si>
  <si>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</si>
  <si>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</si>
  <si>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Estado de México</t>
  </si>
  <si>
    <t>Michoacán de Ocampo</t>
  </si>
  <si>
    <t>Morelos</t>
  </si>
  <si>
    <t>Nayarit</t>
  </si>
  <si>
    <t>Nuevo León</t>
  </si>
  <si>
    <t>Oaxaca</t>
  </si>
  <si>
    <t>Puebla</t>
  </si>
  <si>
    <t>Querétaro de Arteaga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</si>
  <si>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</si>
  <si>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</si>
  <si>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</si>
  <si>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</si>
  <si>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</si>
  <si>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</si>
  <si>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</si>
  <si>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</si>
  <si>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</si>
  <si>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Zacatecas</t>
  </si>
  <si>
    <t>Otro país</t>
  </si>
  <si>
    <t>* La información de 2007 a 2020 tiene como fuente el Sistema INFOMEX el cual fue deshabilitado por instrucciones del Consejo General del Sistema Nacional de Transparencia en 2021. 
Por otro lado, la información de 2022 a 2025 tiene como fuente el Sistema SISAI 2.0  de la Plataforma Nacional de Transparencia y no contiene información para elaborar las estadísticas de esta sección.</t>
  </si>
  <si>
    <t>Área(s) o unidad(es) administrativa(s) que genera(n) o posee(n) la información: Dirección de Estado Abierto, Estudios y Evaluación y Dirección de Tecnologías de la Información</t>
  </si>
  <si>
    <t>Periodo de actualización de la información: trimestral</t>
  </si>
  <si>
    <t>Fecha de actualización:</t>
  </si>
  <si>
    <t>Fecha de validación: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</si>
</sst>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.0"/>
    <numFmt numFmtId="165" formatCode="0.0%"/>
    <numFmt numFmtId="166" formatCode="d/m/yyyy"/>
  </numFmts>
  <fonts count="4">
    <font>
      <sz val="11.0"/>
      <color theme="1"/>
      <name val="Calibri"/>
      <scheme val="minor"/>
    </font>
    <font>
      <b/>
      <sz val="11.0"/>
      <color theme="1"/>
      <name val="Calibri"/>
    </font>
    <font>
      <b/>
      <sz val="11.0"/>
      <color theme="0"/>
      <name val="Calibri"/>
    </font>
    <font/>
  </fonts>
  <fills count="3">
    <fill>
      <patternFill patternType="none"/>
    </fill>
    <fill>
      <patternFill patternType="lightGray"/>
    </fill>
    <fill>
      <patternFill patternType="solid">
        <fgColor rgb="FF009999"/>
        <bgColor rgb="FF009999"/>
      </patternFill>
    </fill>
  </fills>
  <borders count="13">
    <border/>
    <border>
      <bottom style="thin">
        <color rgb="FF008080"/>
      </bottom>
    </border>
    <border>
      <left style="thin">
        <color rgb="FF008080"/>
      </left>
      <right style="thin">
        <color theme="0"/>
      </right>
      <top style="thin">
        <color rgb="FF008080"/>
      </top>
    </border>
    <border>
      <left style="thin">
        <color theme="0"/>
      </left>
      <top style="thin">
        <color rgb="FF008080"/>
      </top>
      <bottom style="thin">
        <color theme="0"/>
      </bottom>
    </border>
    <border>
      <right style="thin">
        <color theme="0"/>
      </right>
      <top style="thin">
        <color rgb="FF008080"/>
      </top>
      <bottom style="thin">
        <color theme="0"/>
      </bottom>
    </border>
    <border>
      <right style="thin">
        <color rgb="FF008080"/>
      </right>
      <top style="thin">
        <color rgb="FF008080"/>
      </top>
      <bottom style="thin">
        <color theme="0"/>
      </bottom>
    </border>
    <border>
      <left style="thin">
        <color rgb="FF008080"/>
      </left>
      <right style="thin">
        <color theme="0"/>
      </right>
      <bottom style="thin">
        <color rgb="FF008080"/>
      </bottom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8080"/>
      </bottom>
    </border>
    <border>
      <left style="thin">
        <color theme="0"/>
      </left>
      <right style="thin">
        <color rgb="FF008080"/>
      </right>
      <top style="thin">
        <color theme="0"/>
      </top>
      <bottom style="thin">
        <color rgb="FF008080"/>
      </bottom>
    </border>
    <border>
      <left style="thin">
        <color rgb="FF008080"/>
      </left>
      <right style="thin">
        <color rgb="FF008080"/>
      </right>
      <top style="thin">
        <color rgb="FF008080"/>
      </top>
      <bottom style="thin">
        <color rgb="FF008080"/>
      </bottom>
    </border>
    <border>
      <left style="thin">
        <color rgb="FF008080"/>
      </left>
      <right style="thin">
        <color theme="0"/>
      </right>
      <top style="thin">
        <color rgb="FF008080"/>
      </top>
      <bottom style="thin">
        <color rgb="FF008080"/>
      </bottom>
    </border>
    <border>
      <left style="thin">
        <color theme="0"/>
      </left>
      <right style="thin">
        <color theme="0"/>
      </right>
      <top style="thin">
        <color rgb="FF008080"/>
      </top>
      <bottom style="thin">
        <color rgb="FF008080"/>
      </bottom>
    </border>
    <border>
      <left style="thin">
        <color theme="0"/>
      </left>
      <right style="thin">
        <color rgb="FF008080"/>
      </right>
      <top style="thin">
        <color rgb="FF008080"/>
      </top>
      <bottom style="thin">
        <color rgb="FF00808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0" fillId="0" fontId="1" numFmtId="49" xfId="0" applyAlignment="1" applyFont="1" applyNumberFormat="1">
      <alignment horizontal="left" vertical="center"/>
    </xf>
    <xf borderId="1" fillId="0" fontId="1" numFmtId="0" xfId="0" applyAlignment="1" applyBorder="1" applyFont="1">
      <alignment vertical="center"/>
    </xf>
    <xf borderId="1" fillId="0" fontId="1" numFmtId="0" xfId="0" applyAlignment="1" applyBorder="1" applyFont="1">
      <alignment horizontal="center" vertical="center"/>
    </xf>
    <xf borderId="0" fillId="0" fontId="1" numFmtId="0" xfId="0" applyAlignment="1" applyFont="1">
      <alignment vertical="center"/>
    </xf>
    <xf borderId="2" fillId="2" fontId="2" numFmtId="0" xfId="0" applyAlignment="1" applyBorder="1" applyFill="1" applyFont="1">
      <alignment horizontal="center" vertical="center"/>
    </xf>
    <xf borderId="3" fillId="2" fontId="2" numFmtId="0" xfId="0" applyAlignment="1" applyBorder="1" applyFont="1">
      <alignment horizontal="center" vertical="center"/>
    </xf>
    <xf borderId="4" fillId="0" fontId="3" numFmtId="0" xfId="0" applyBorder="1" applyFont="1"/>
    <xf borderId="5" fillId="0" fontId="3" numFmtId="0" xfId="0" applyBorder="1" applyFont="1"/>
    <xf borderId="6" fillId="0" fontId="3" numFmtId="0" xfId="0" applyBorder="1" applyFont="1"/>
    <xf borderId="7" fillId="2" fontId="2" numFmtId="0" xfId="0" applyAlignment="1" applyBorder="1" applyFont="1">
      <alignment horizontal="center" vertical="center"/>
    </xf>
    <xf borderId="7" fillId="2" fontId="2" numFmtId="3" xfId="0" applyAlignment="1" applyBorder="1" applyFont="1" applyNumberFormat="1">
      <alignment horizontal="center" vertical="center"/>
    </xf>
    <xf borderId="8" fillId="2" fontId="2" numFmtId="0" xfId="0" applyAlignment="1" applyBorder="1" applyFont="1">
      <alignment horizontal="center" vertical="center"/>
    </xf>
    <xf borderId="9" fillId="0" fontId="1" numFmtId="0" xfId="0" applyAlignment="1" applyBorder="1" applyFont="1">
      <alignment vertical="center"/>
    </xf>
    <xf borderId="9" fillId="0" fontId="1" numFmtId="3" xfId="0" applyAlignment="1" applyBorder="1" applyFont="1" applyNumberFormat="1">
      <alignment horizontal="center" vertical="center"/>
    </xf>
    <xf borderId="9" fillId="0" fontId="1" numFmtId="164" xfId="0" applyAlignment="1" applyBorder="1" applyFont="1" applyNumberFormat="1">
      <alignment horizontal="center" vertical="center"/>
    </xf>
    <xf borderId="10" fillId="2" fontId="2" numFmtId="0" xfId="0" applyAlignment="1" applyBorder="1" applyFont="1">
      <alignment vertical="center"/>
    </xf>
    <xf borderId="11" fillId="2" fontId="2" numFmtId="3" xfId="0" applyAlignment="1" applyBorder="1" applyFont="1" applyNumberFormat="1">
      <alignment horizontal="center" vertical="center"/>
    </xf>
    <xf borderId="11" fillId="2" fontId="2" numFmtId="164" xfId="0" applyAlignment="1" applyBorder="1" applyFont="1" applyNumberFormat="1">
      <alignment horizontal="center" vertical="center"/>
    </xf>
    <xf borderId="11" fillId="2" fontId="2" numFmtId="1" xfId="0" applyAlignment="1" applyBorder="1" applyFont="1" applyNumberFormat="1">
      <alignment horizontal="center" vertical="center"/>
    </xf>
    <xf borderId="12" fillId="2" fontId="2" numFmtId="164" xfId="0" applyAlignment="1" applyBorder="1" applyFont="1" applyNumberFormat="1">
      <alignment horizontal="center" vertical="center"/>
    </xf>
    <xf borderId="12" fillId="2" fontId="2" numFmtId="0" xfId="0" applyAlignment="1" applyBorder="1" applyFont="1">
      <alignment horizontal="center" vertical="center"/>
    </xf>
    <xf borderId="0" fillId="0" fontId="1" numFmtId="3" xfId="0" applyAlignment="1" applyFont="1" applyNumberFormat="1">
      <alignment horizontal="center" vertical="center"/>
    </xf>
    <xf borderId="12" fillId="2" fontId="2" numFmtId="1" xfId="0" applyAlignment="1" applyBorder="1" applyFont="1" applyNumberFormat="1">
      <alignment horizontal="center" vertical="center"/>
    </xf>
    <xf borderId="9" fillId="0" fontId="1" numFmtId="2" xfId="0" applyAlignment="1" applyBorder="1" applyFont="1" applyNumberFormat="1">
      <alignment horizontal="center" vertical="center"/>
    </xf>
    <xf borderId="9" fillId="0" fontId="1" numFmtId="0" xfId="0" applyAlignment="1" applyBorder="1" applyFont="1">
      <alignment horizontal="center" vertical="center"/>
    </xf>
    <xf borderId="0" fillId="0" fontId="1" numFmtId="0" xfId="0" applyAlignment="1" applyFont="1">
      <alignment horizontal="left" shrinkToFit="0" vertical="center" wrapText="1"/>
    </xf>
    <xf borderId="0" fillId="0" fontId="1" numFmtId="165" xfId="0" applyAlignment="1" applyFont="1" applyNumberFormat="1">
      <alignment horizontal="center" vertical="center"/>
    </xf>
    <xf borderId="0" fillId="0" fontId="1" numFmtId="166" xfId="0" applyAlignment="1" applyFont="1" applyNumberFormat="1">
      <alignment horizontal="center" vertical="center"/>
    </xf>
    <xf borderId="0" fillId="0" fontId="1" numFmtId="166" xfId="0" applyAlignment="1" applyFont="1" applyNumberFormat="1">
      <alignment horizontal="center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0</xdr:row>
      <xdr:rowOff>66675</xdr:rowOff>
    </xdr:from>
    <xdr:ext cx="1790700" cy="8477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1.0" topLeftCell="B1" activePane="topRight" state="frozen"/>
      <selection activeCell="C2" sqref="C2" pane="topRight"/>
    </sheetView>
  </sheetViews>
  <sheetFormatPr customHeight="1" defaultColWidth="14.43" defaultRowHeight="15.0"/>
  <cols>
    <col customWidth="1" min="1" max="1" width="30.71"/>
    <col customWidth="1" min="2" max="39" width="13.71"/>
  </cols>
  <sheetData>
    <row r="1" ht="21.0" customHeight="1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ht="21.0" customHeight="1">
      <c r="A2" s="2"/>
      <c r="B2" s="2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ht="21.0" customHeight="1">
      <c r="A3" s="1"/>
      <c r="B3" s="3" t="s">
        <v>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ht="21.0" customHeight="1">
      <c r="A4" s="4"/>
      <c r="B4" s="5"/>
      <c r="C4" s="5"/>
      <c r="D4" s="5"/>
      <c r="E4" s="5"/>
      <c r="F4" s="5"/>
      <c r="G4" s="1"/>
      <c r="H4" s="5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</row>
    <row r="5" ht="21.0" customHeight="1">
      <c r="A5" s="7" t="s">
        <v>3</v>
      </c>
      <c r="B5" s="8">
        <v>2007.0</v>
      </c>
      <c r="C5" s="9"/>
      <c r="D5" s="8">
        <v>2008.0</v>
      </c>
      <c r="E5" s="9"/>
      <c r="F5" s="8">
        <v>2009.0</v>
      </c>
      <c r="G5" s="9"/>
      <c r="H5" s="8">
        <v>2010.0</v>
      </c>
      <c r="I5" s="9"/>
      <c r="J5" s="8">
        <v>2011.0</v>
      </c>
      <c r="K5" s="9"/>
      <c r="L5" s="8">
        <v>2012.0</v>
      </c>
      <c r="M5" s="9"/>
      <c r="N5" s="8">
        <v>2013.0</v>
      </c>
      <c r="O5" s="9"/>
      <c r="P5" s="8">
        <v>2014.0</v>
      </c>
      <c r="Q5" s="9"/>
      <c r="R5" s="8">
        <v>2015.0</v>
      </c>
      <c r="S5" s="9"/>
      <c r="T5" s="8">
        <v>2016.0</v>
      </c>
      <c r="U5" s="9"/>
      <c r="V5" s="8">
        <v>2017.0</v>
      </c>
      <c r="W5" s="9"/>
      <c r="X5" s="8">
        <v>2018.0</v>
      </c>
      <c r="Y5" s="10"/>
      <c r="Z5" s="8">
        <v>2019.0</v>
      </c>
      <c r="AA5" s="10"/>
      <c r="AB5" s="8">
        <v>2020.0</v>
      </c>
      <c r="AC5" s="10"/>
      <c r="AD5" s="8">
        <v>2021.0</v>
      </c>
      <c r="AE5" s="10"/>
      <c r="AF5" s="8">
        <v>2022.0</v>
      </c>
      <c r="AG5" s="10"/>
      <c r="AH5" s="8">
        <v>2023.0</v>
      </c>
      <c r="AI5" s="10"/>
      <c r="AJ5" s="8">
        <v>2024.0</v>
      </c>
      <c r="AK5" s="10"/>
      <c r="AL5" s="8">
        <v>2025.0</v>
      </c>
      <c r="AM5" s="10"/>
    </row>
    <row r="6" ht="21.0" customHeight="1">
      <c r="A6" s="11"/>
      <c r="B6" s="12" t="s">
        <v>4</v>
      </c>
      <c r="C6" s="12" t="s">
        <v>5</v>
      </c>
      <c r="D6" s="12" t="s">
        <v>4</v>
      </c>
      <c r="E6" s="12" t="s">
        <v>5</v>
      </c>
      <c r="F6" s="12" t="s">
        <v>4</v>
      </c>
      <c r="G6" s="12" t="s">
        <v>5</v>
      </c>
      <c r="H6" s="12" t="s">
        <v>4</v>
      </c>
      <c r="I6" s="12" t="s">
        <v>5</v>
      </c>
      <c r="J6" s="13" t="s">
        <v>4</v>
      </c>
      <c r="K6" s="12" t="s">
        <v>5</v>
      </c>
      <c r="L6" s="13" t="s">
        <v>4</v>
      </c>
      <c r="M6" s="12" t="s">
        <v>5</v>
      </c>
      <c r="N6" s="13" t="s">
        <v>4</v>
      </c>
      <c r="O6" s="12" t="s">
        <v>5</v>
      </c>
      <c r="P6" s="13" t="s">
        <v>4</v>
      </c>
      <c r="Q6" s="12" t="s">
        <v>5</v>
      </c>
      <c r="R6" s="13" t="s">
        <v>4</v>
      </c>
      <c r="S6" s="12" t="s">
        <v>5</v>
      </c>
      <c r="T6" s="13" t="s">
        <v>4</v>
      </c>
      <c r="U6" s="12" t="s">
        <v>5</v>
      </c>
      <c r="V6" s="12" t="s">
        <v>4</v>
      </c>
      <c r="W6" s="12" t="s">
        <v>5</v>
      </c>
      <c r="X6" s="12" t="s">
        <v>4</v>
      </c>
      <c r="Y6" s="14" t="s">
        <v>5</v>
      </c>
      <c r="Z6" s="12" t="s">
        <v>4</v>
      </c>
      <c r="AA6" s="14" t="s">
        <v>5</v>
      </c>
      <c r="AB6" s="12" t="s">
        <v>4</v>
      </c>
      <c r="AC6" s="14" t="s">
        <v>5</v>
      </c>
      <c r="AD6" s="12" t="s">
        <v>4</v>
      </c>
      <c r="AE6" s="14" t="s">
        <v>5</v>
      </c>
      <c r="AF6" s="12" t="s">
        <v>4</v>
      </c>
      <c r="AG6" s="14" t="s">
        <v>5</v>
      </c>
      <c r="AH6" s="12" t="s">
        <v>4</v>
      </c>
      <c r="AI6" s="14" t="s">
        <v>5</v>
      </c>
      <c r="AJ6" s="12" t="s">
        <v>4</v>
      </c>
      <c r="AK6" s="14" t="s">
        <v>5</v>
      </c>
      <c r="AL6" s="12" t="s">
        <v>4</v>
      </c>
      <c r="AM6" s="14" t="s">
        <v>5</v>
      </c>
    </row>
    <row r="7" ht="21.0" customHeight="1">
      <c r="A7" s="15" t="s">
        <v>6</v>
      </c>
      <c r="B7" s="16">
        <v>5752.0</v>
      </c>
      <c r="C7" s="17">
        <f>+B7/B9*100</f>
        <v>34.22179914</v>
      </c>
      <c r="D7" s="16">
        <v>9566.0</v>
      </c>
      <c r="E7" s="17">
        <f>+D7/D9*100</f>
        <v>35.74872006</v>
      </c>
      <c r="F7" s="16">
        <v>12056.0</v>
      </c>
      <c r="G7" s="17">
        <f>+F7/F9*100</f>
        <v>17.16254306</v>
      </c>
      <c r="H7" s="16">
        <v>19492.0</v>
      </c>
      <c r="I7" s="17">
        <f>+H7/H9*100</f>
        <v>30.53880019</v>
      </c>
      <c r="J7" s="16">
        <v>24628.0</v>
      </c>
      <c r="K7" s="17">
        <f>+J7/J9*100</f>
        <v>38.84787684</v>
      </c>
      <c r="L7" s="16">
        <v>22944.0</v>
      </c>
      <c r="M7" s="17">
        <f>+L7/L9*100</f>
        <v>42.83314042</v>
      </c>
      <c r="N7" s="16">
        <v>25264.0</v>
      </c>
      <c r="O7" s="17">
        <f>+N7/N9*100</f>
        <v>41.5294079</v>
      </c>
      <c r="P7" s="16">
        <v>28547.0</v>
      </c>
      <c r="Q7" s="17">
        <f>+P7/P9*100</f>
        <v>42.31630127</v>
      </c>
      <c r="R7" s="16">
        <v>28636.0</v>
      </c>
      <c r="S7" s="17">
        <f>+R7/R9*100</f>
        <v>47.00436624</v>
      </c>
      <c r="T7" s="16">
        <v>26906.0</v>
      </c>
      <c r="U7" s="17">
        <f>+T7/T9*100</f>
        <v>35.7973444</v>
      </c>
      <c r="V7" s="16">
        <v>29378.0</v>
      </c>
      <c r="W7" s="17">
        <f>+V7/V9*100</f>
        <v>28.97724471</v>
      </c>
      <c r="X7" s="16">
        <v>25487.0</v>
      </c>
      <c r="Y7" s="17">
        <f>+X7/X9*100</f>
        <v>24.45124525</v>
      </c>
      <c r="Z7" s="16">
        <v>44223.0</v>
      </c>
      <c r="AA7" s="17">
        <f>+Z7/Z9*100</f>
        <v>44.24954973</v>
      </c>
      <c r="AB7" s="16">
        <v>42955.0</v>
      </c>
      <c r="AC7" s="17">
        <f>+AB7/AB9*100</f>
        <v>59.85258054</v>
      </c>
      <c r="AD7" s="16">
        <v>7917.0</v>
      </c>
      <c r="AE7" s="17">
        <f>+AD7/AD9*100</f>
        <v>49.01560178</v>
      </c>
      <c r="AF7" s="16">
        <v>124.0</v>
      </c>
      <c r="AG7" s="17">
        <f>+AF7/AF9*100</f>
        <v>41.47157191</v>
      </c>
      <c r="AH7" s="16">
        <v>355.0</v>
      </c>
      <c r="AI7" s="17">
        <f>+AH7/AH9*100</f>
        <v>71.57258065</v>
      </c>
      <c r="AJ7" s="16">
        <f>38+31</f>
        <v>69</v>
      </c>
      <c r="AK7" s="17">
        <f>+AJ7/AJ9*100</f>
        <v>42.07317073</v>
      </c>
      <c r="AL7" s="16">
        <v>0.0</v>
      </c>
      <c r="AM7" s="17">
        <v>0.0</v>
      </c>
    </row>
    <row r="8" ht="21.0" customHeight="1">
      <c r="A8" s="15" t="s">
        <v>7</v>
      </c>
      <c r="B8" s="16">
        <v>11056.0</v>
      </c>
      <c r="C8" s="17">
        <f>+B8/B9*100</f>
        <v>65.77820086</v>
      </c>
      <c r="D8" s="16">
        <v>17193.0</v>
      </c>
      <c r="E8" s="17">
        <f>+D8/D9*100</f>
        <v>64.25127994</v>
      </c>
      <c r="F8" s="16">
        <v>58190.0</v>
      </c>
      <c r="G8" s="17">
        <f>+F8/F9*100</f>
        <v>82.83745694</v>
      </c>
      <c r="H8" s="16">
        <v>44335.0</v>
      </c>
      <c r="I8" s="17">
        <f>+H8/H9*100</f>
        <v>69.46119981</v>
      </c>
      <c r="J8" s="16">
        <v>38768.0</v>
      </c>
      <c r="K8" s="17">
        <f>+J8/J9*100</f>
        <v>61.15212316</v>
      </c>
      <c r="L8" s="16">
        <v>30622.0</v>
      </c>
      <c r="M8" s="17">
        <f>+L8/L9*100</f>
        <v>57.16685958</v>
      </c>
      <c r="N8" s="16">
        <v>35570.0</v>
      </c>
      <c r="O8" s="17">
        <f>+N8/N9*100</f>
        <v>58.4705921</v>
      </c>
      <c r="P8" s="16">
        <v>38914.0</v>
      </c>
      <c r="Q8" s="17">
        <f>+P8/P9*100</f>
        <v>57.68369873</v>
      </c>
      <c r="R8" s="16">
        <v>32286.0</v>
      </c>
      <c r="S8" s="17">
        <f>+R8/R9*100</f>
        <v>52.99563376</v>
      </c>
      <c r="T8" s="16">
        <v>48256.0</v>
      </c>
      <c r="U8" s="17">
        <f>+T8/T9*100</f>
        <v>64.2026556</v>
      </c>
      <c r="V8" s="16">
        <v>72005.0</v>
      </c>
      <c r="W8" s="17">
        <f>+V8/V9*100</f>
        <v>71.02275529</v>
      </c>
      <c r="X8" s="16">
        <v>78749.0</v>
      </c>
      <c r="Y8" s="17">
        <f>+X8/X9*100</f>
        <v>75.54875475</v>
      </c>
      <c r="Z8" s="16">
        <v>55717.0</v>
      </c>
      <c r="AA8" s="17">
        <f>+Z8/Z9*100</f>
        <v>55.75045027</v>
      </c>
      <c r="AB8" s="16">
        <v>28813.0</v>
      </c>
      <c r="AC8" s="17">
        <f>+AB8/AB9*100</f>
        <v>40.14741946</v>
      </c>
      <c r="AD8" s="16">
        <v>8235.0</v>
      </c>
      <c r="AE8" s="17">
        <f>+AD8/AD9*100</f>
        <v>50.98439822</v>
      </c>
      <c r="AF8" s="16">
        <v>175.0</v>
      </c>
      <c r="AG8" s="17">
        <f>+AF8/AF9*100</f>
        <v>58.52842809</v>
      </c>
      <c r="AH8" s="16">
        <v>141.0</v>
      </c>
      <c r="AI8" s="17">
        <f>+AH8/AH9*100</f>
        <v>28.42741935</v>
      </c>
      <c r="AJ8" s="16">
        <f>61+34</f>
        <v>95</v>
      </c>
      <c r="AK8" s="17">
        <f>+AJ8/AJ9*100</f>
        <v>57.92682927</v>
      </c>
      <c r="AL8" s="16">
        <v>0.0</v>
      </c>
      <c r="AM8" s="17">
        <v>0.0</v>
      </c>
    </row>
    <row r="9" ht="21.0" customHeight="1">
      <c r="A9" s="18" t="s">
        <v>8</v>
      </c>
      <c r="B9" s="19">
        <f t="shared" ref="B9:Z9" si="1">SUM(B7:B8)</f>
        <v>16808</v>
      </c>
      <c r="C9" s="20">
        <f t="shared" si="1"/>
        <v>100</v>
      </c>
      <c r="D9" s="19">
        <f t="shared" si="1"/>
        <v>26759</v>
      </c>
      <c r="E9" s="20">
        <f t="shared" si="1"/>
        <v>100</v>
      </c>
      <c r="F9" s="19">
        <f t="shared" si="1"/>
        <v>70246</v>
      </c>
      <c r="G9" s="20">
        <f t="shared" si="1"/>
        <v>100</v>
      </c>
      <c r="H9" s="19">
        <f t="shared" si="1"/>
        <v>63827</v>
      </c>
      <c r="I9" s="20">
        <f t="shared" si="1"/>
        <v>100</v>
      </c>
      <c r="J9" s="19">
        <f t="shared" si="1"/>
        <v>63396</v>
      </c>
      <c r="K9" s="20">
        <f t="shared" si="1"/>
        <v>100</v>
      </c>
      <c r="L9" s="19">
        <f t="shared" si="1"/>
        <v>53566</v>
      </c>
      <c r="M9" s="20">
        <f t="shared" si="1"/>
        <v>100</v>
      </c>
      <c r="N9" s="19">
        <f t="shared" si="1"/>
        <v>60834</v>
      </c>
      <c r="O9" s="20">
        <f t="shared" si="1"/>
        <v>100</v>
      </c>
      <c r="P9" s="19">
        <f t="shared" si="1"/>
        <v>67461</v>
      </c>
      <c r="Q9" s="20">
        <f t="shared" si="1"/>
        <v>100</v>
      </c>
      <c r="R9" s="19">
        <f t="shared" si="1"/>
        <v>60922</v>
      </c>
      <c r="S9" s="21">
        <f t="shared" si="1"/>
        <v>100</v>
      </c>
      <c r="T9" s="19">
        <f t="shared" si="1"/>
        <v>75162</v>
      </c>
      <c r="U9" s="21">
        <f t="shared" si="1"/>
        <v>100</v>
      </c>
      <c r="V9" s="19">
        <f t="shared" si="1"/>
        <v>101383</v>
      </c>
      <c r="W9" s="20">
        <f t="shared" si="1"/>
        <v>100</v>
      </c>
      <c r="X9" s="19">
        <f t="shared" si="1"/>
        <v>104236</v>
      </c>
      <c r="Y9" s="22">
        <f t="shared" si="1"/>
        <v>100</v>
      </c>
      <c r="Z9" s="19">
        <f t="shared" si="1"/>
        <v>99940</v>
      </c>
      <c r="AA9" s="23">
        <v>100.0</v>
      </c>
      <c r="AB9" s="19">
        <f>SUM(AB7:AB8)</f>
        <v>71768</v>
      </c>
      <c r="AC9" s="23">
        <v>100.0</v>
      </c>
      <c r="AD9" s="19">
        <f>SUM(AD7:AD8)</f>
        <v>16152</v>
      </c>
      <c r="AE9" s="23">
        <v>100.0</v>
      </c>
      <c r="AF9" s="19">
        <f>SUM(AF7:AF8)</f>
        <v>299</v>
      </c>
      <c r="AG9" s="23">
        <v>100.0</v>
      </c>
      <c r="AH9" s="19">
        <f>SUM(AH7:AH8)</f>
        <v>496</v>
      </c>
      <c r="AI9" s="23">
        <v>100.0</v>
      </c>
      <c r="AJ9" s="19">
        <f>SUM(AJ7:AJ8)</f>
        <v>164</v>
      </c>
      <c r="AK9" s="23">
        <v>100.0</v>
      </c>
      <c r="AL9" s="19">
        <f>SUM(AL7:AL8)</f>
        <v>0</v>
      </c>
      <c r="AM9" s="23">
        <v>0.0</v>
      </c>
    </row>
    <row r="10" ht="12.0" customHeight="1">
      <c r="A10" s="6"/>
      <c r="B10" s="1"/>
      <c r="C10" s="1"/>
      <c r="D10" s="1"/>
      <c r="E10" s="1"/>
      <c r="F10" s="1"/>
      <c r="G10" s="1"/>
      <c r="H10" s="1"/>
      <c r="I10" s="1"/>
      <c r="J10" s="24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ht="21.0" customHeight="1">
      <c r="A11" s="18" t="s">
        <v>9</v>
      </c>
      <c r="B11" s="19">
        <v>19044.0</v>
      </c>
      <c r="C11" s="20">
        <f>B9/B11*100</f>
        <v>88.25876917</v>
      </c>
      <c r="D11" s="19">
        <v>41164.0</v>
      </c>
      <c r="E11" s="20">
        <f>D9/D11*100</f>
        <v>65.00583034</v>
      </c>
      <c r="F11" s="19">
        <v>91523.0</v>
      </c>
      <c r="G11" s="20">
        <f>F9/F11*100</f>
        <v>76.75229177</v>
      </c>
      <c r="H11" s="19">
        <v>86249.0</v>
      </c>
      <c r="I11" s="20">
        <f>H9/H11*100</f>
        <v>74.00317685</v>
      </c>
      <c r="J11" s="19">
        <v>89610.0</v>
      </c>
      <c r="K11" s="20">
        <f>J9/J11*100</f>
        <v>70.74656846</v>
      </c>
      <c r="L11" s="19">
        <v>86341.0</v>
      </c>
      <c r="M11" s="20">
        <f>L9/L11*100</f>
        <v>62.0400505</v>
      </c>
      <c r="N11" s="19">
        <v>97376.0</v>
      </c>
      <c r="O11" s="20">
        <f>N9/N11*100</f>
        <v>62.47329938</v>
      </c>
      <c r="P11" s="19">
        <v>104308.0</v>
      </c>
      <c r="Q11" s="20">
        <f>P9/P11*100</f>
        <v>64.67480922</v>
      </c>
      <c r="R11" s="19">
        <v>96260.0</v>
      </c>
      <c r="S11" s="20">
        <f>R9/R11*100</f>
        <v>63.28900893</v>
      </c>
      <c r="T11" s="19">
        <v>113965.0</v>
      </c>
      <c r="U11" s="20">
        <f>T9/T11*100</f>
        <v>65.95182732</v>
      </c>
      <c r="V11" s="19">
        <v>145251.0</v>
      </c>
      <c r="W11" s="20">
        <f>V9/V11*100</f>
        <v>69.79848676</v>
      </c>
      <c r="X11" s="19">
        <v>147671.0</v>
      </c>
      <c r="Y11" s="22">
        <f>X9/X11*100</f>
        <v>70.58664193</v>
      </c>
      <c r="Z11" s="19">
        <v>155733.0</v>
      </c>
      <c r="AA11" s="22">
        <f>Z9/Z11*100</f>
        <v>64.17393873</v>
      </c>
      <c r="AB11" s="19">
        <v>101056.0</v>
      </c>
      <c r="AC11" s="22">
        <f>AB9/AB11*100</f>
        <v>71.0180494</v>
      </c>
      <c r="AD11" s="19">
        <v>41511.0</v>
      </c>
      <c r="AE11" s="22">
        <f>AD9/AD11*100</f>
        <v>38.91016839</v>
      </c>
      <c r="AF11" s="19">
        <v>115201.0</v>
      </c>
      <c r="AG11" s="22">
        <f>AF9/AF11*100</f>
        <v>0.2595463581</v>
      </c>
      <c r="AH11" s="19">
        <v>138416.0</v>
      </c>
      <c r="AI11" s="22">
        <f>AH9/AH11*100</f>
        <v>0.3583400763</v>
      </c>
      <c r="AJ11" s="19">
        <f>30986+32787</f>
        <v>63773</v>
      </c>
      <c r="AK11" s="22">
        <f>AJ9/AJ11*100</f>
        <v>0.2571621219</v>
      </c>
      <c r="AL11" s="19">
        <v>42331.0</v>
      </c>
      <c r="AM11" s="22">
        <f>AL9/AL11*100</f>
        <v>0</v>
      </c>
    </row>
    <row r="12" ht="21.0" customHeight="1">
      <c r="A12" s="6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</row>
    <row r="13" ht="21.0" customHeight="1">
      <c r="A13" s="6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</row>
    <row r="14" ht="21.0" customHeight="1">
      <c r="A14" s="7" t="s">
        <v>10</v>
      </c>
      <c r="B14" s="8">
        <v>2007.0</v>
      </c>
      <c r="C14" s="9"/>
      <c r="D14" s="8">
        <v>2008.0</v>
      </c>
      <c r="E14" s="9"/>
      <c r="F14" s="8">
        <v>2009.0</v>
      </c>
      <c r="G14" s="9"/>
      <c r="H14" s="8">
        <v>2010.0</v>
      </c>
      <c r="I14" s="9"/>
      <c r="J14" s="8">
        <v>2011.0</v>
      </c>
      <c r="K14" s="9"/>
      <c r="L14" s="8">
        <v>2012.0</v>
      </c>
      <c r="M14" s="9"/>
      <c r="N14" s="8">
        <v>2013.0</v>
      </c>
      <c r="O14" s="9"/>
      <c r="P14" s="8">
        <v>2014.0</v>
      </c>
      <c r="Q14" s="9"/>
      <c r="R14" s="8">
        <v>2015.0</v>
      </c>
      <c r="S14" s="9"/>
      <c r="T14" s="8">
        <v>2016.0</v>
      </c>
      <c r="U14" s="9"/>
      <c r="V14" s="8">
        <v>2017.0</v>
      </c>
      <c r="W14" s="9"/>
      <c r="X14" s="8">
        <v>2018.0</v>
      </c>
      <c r="Y14" s="10"/>
      <c r="Z14" s="8">
        <v>2019.0</v>
      </c>
      <c r="AA14" s="10"/>
      <c r="AB14" s="8">
        <v>2020.0</v>
      </c>
      <c r="AC14" s="10"/>
      <c r="AD14" s="8">
        <v>2021.0</v>
      </c>
      <c r="AE14" s="10"/>
      <c r="AF14" s="8">
        <v>2022.0</v>
      </c>
      <c r="AG14" s="10"/>
      <c r="AH14" s="8">
        <v>2023.0</v>
      </c>
      <c r="AI14" s="10"/>
      <c r="AJ14" s="8">
        <v>2024.0</v>
      </c>
      <c r="AK14" s="10"/>
      <c r="AL14" s="8">
        <v>2025.0</v>
      </c>
      <c r="AM14" s="10"/>
    </row>
    <row r="15" ht="21.0" customHeight="1">
      <c r="A15" s="11"/>
      <c r="B15" s="12" t="s">
        <v>4</v>
      </c>
      <c r="C15" s="12" t="s">
        <v>5</v>
      </c>
      <c r="D15" s="12" t="s">
        <v>4</v>
      </c>
      <c r="E15" s="12" t="s">
        <v>5</v>
      </c>
      <c r="F15" s="12" t="s">
        <v>4</v>
      </c>
      <c r="G15" s="12" t="s">
        <v>5</v>
      </c>
      <c r="H15" s="12" t="s">
        <v>4</v>
      </c>
      <c r="I15" s="12" t="s">
        <v>5</v>
      </c>
      <c r="J15" s="12" t="s">
        <v>4</v>
      </c>
      <c r="K15" s="12" t="s">
        <v>5</v>
      </c>
      <c r="L15" s="13" t="s">
        <v>4</v>
      </c>
      <c r="M15" s="12" t="s">
        <v>5</v>
      </c>
      <c r="N15" s="13" t="s">
        <v>4</v>
      </c>
      <c r="O15" s="12" t="s">
        <v>5</v>
      </c>
      <c r="P15" s="13" t="s">
        <v>4</v>
      </c>
      <c r="Q15" s="12" t="s">
        <v>5</v>
      </c>
      <c r="R15" s="13" t="s">
        <v>4</v>
      </c>
      <c r="S15" s="12" t="s">
        <v>5</v>
      </c>
      <c r="T15" s="13" t="s">
        <v>4</v>
      </c>
      <c r="U15" s="12" t="s">
        <v>5</v>
      </c>
      <c r="V15" s="12" t="s">
        <v>4</v>
      </c>
      <c r="W15" s="12" t="s">
        <v>5</v>
      </c>
      <c r="X15" s="12" t="s">
        <v>4</v>
      </c>
      <c r="Y15" s="14" t="s">
        <v>5</v>
      </c>
      <c r="Z15" s="12" t="s">
        <v>4</v>
      </c>
      <c r="AA15" s="14" t="s">
        <v>5</v>
      </c>
      <c r="AB15" s="12" t="s">
        <v>4</v>
      </c>
      <c r="AC15" s="14" t="s">
        <v>5</v>
      </c>
      <c r="AD15" s="12" t="s">
        <v>4</v>
      </c>
      <c r="AE15" s="14" t="s">
        <v>5</v>
      </c>
      <c r="AF15" s="12" t="s">
        <v>4</v>
      </c>
      <c r="AG15" s="14" t="s">
        <v>5</v>
      </c>
      <c r="AH15" s="12" t="s">
        <v>4</v>
      </c>
      <c r="AI15" s="14" t="s">
        <v>5</v>
      </c>
      <c r="AJ15" s="12" t="s">
        <v>4</v>
      </c>
      <c r="AK15" s="14" t="s">
        <v>5</v>
      </c>
      <c r="AL15" s="12" t="s">
        <v>4</v>
      </c>
      <c r="AM15" s="14" t="s">
        <v>5</v>
      </c>
    </row>
    <row r="16" ht="21.0" customHeight="1">
      <c r="A16" s="15" t="s">
        <v>11</v>
      </c>
      <c r="B16" s="16">
        <v>14.0</v>
      </c>
      <c r="C16" s="17">
        <f t="shared" ref="C16:C22" si="2">+B16/B$23*100</f>
        <v>2.368866328</v>
      </c>
      <c r="D16" s="16">
        <v>15.0</v>
      </c>
      <c r="E16" s="17">
        <f t="shared" ref="E16:E22" si="3">+D16/D$23*100</f>
        <v>1.794258373</v>
      </c>
      <c r="F16" s="16">
        <v>78.0</v>
      </c>
      <c r="G16" s="17">
        <f t="shared" ref="G16:G22" si="4">+F16/F$23*100</f>
        <v>2.076677316</v>
      </c>
      <c r="H16" s="16">
        <v>126.0</v>
      </c>
      <c r="I16" s="17">
        <f t="shared" ref="I16:I22" si="5">+H16/H$23*100</f>
        <v>1.391035549</v>
      </c>
      <c r="J16" s="16">
        <v>1069.0</v>
      </c>
      <c r="K16" s="17">
        <f t="shared" ref="K16:K22" si="6">+J16/J$23*100</f>
        <v>2.566749904</v>
      </c>
      <c r="L16" s="16">
        <v>1466.0</v>
      </c>
      <c r="M16" s="17">
        <f t="shared" ref="M16:M22" si="7">+L16/L$23*100</f>
        <v>3.871035885</v>
      </c>
      <c r="N16" s="16">
        <v>997.0</v>
      </c>
      <c r="O16" s="17">
        <f t="shared" ref="O16:O22" si="8">+N16/N$23*100</f>
        <v>2.416091118</v>
      </c>
      <c r="P16" s="16">
        <v>1390.0</v>
      </c>
      <c r="Q16" s="17">
        <f t="shared" ref="Q16:Q22" si="9">+P16/P$23*100</f>
        <v>2.926007789</v>
      </c>
      <c r="R16" s="16">
        <v>1548.0</v>
      </c>
      <c r="S16" s="17">
        <f t="shared" ref="S16:S22" si="10">+R16/R$23*100</f>
        <v>3.448506316</v>
      </c>
      <c r="T16" s="16">
        <v>919.0</v>
      </c>
      <c r="U16" s="17">
        <f t="shared" ref="U16:U22" si="11">+T16/T$23*100</f>
        <v>2.129779838</v>
      </c>
      <c r="V16" s="16">
        <v>1224.0</v>
      </c>
      <c r="W16" s="17">
        <f t="shared" ref="W16:W22" si="12">+V16/V$23*100</f>
        <v>2.479489517</v>
      </c>
      <c r="X16" s="16">
        <v>1405.0</v>
      </c>
      <c r="Y16" s="17">
        <f t="shared" ref="Y16:Y22" si="13">+X16/X$23*100</f>
        <v>3.740084119</v>
      </c>
      <c r="Z16" s="16">
        <v>767.0</v>
      </c>
      <c r="AA16" s="17">
        <f t="shared" ref="AA16:AA22" si="14">+Z16/Z$23*100</f>
        <v>2.219649834</v>
      </c>
      <c r="AB16" s="16">
        <v>586.0</v>
      </c>
      <c r="AC16" s="17">
        <f t="shared" ref="AC16:AC22" si="15">+AB16/AB$23*100</f>
        <v>2.684625252</v>
      </c>
      <c r="AD16" s="16">
        <v>146.0</v>
      </c>
      <c r="AE16" s="17">
        <f t="shared" ref="AE16:AE22" si="16">+AD16/AD$23*100</f>
        <v>1.683385218</v>
      </c>
      <c r="AF16" s="16">
        <v>17.0</v>
      </c>
      <c r="AG16" s="17">
        <f t="shared" ref="AG16:AG22" si="17">+AF16/AF$23*100</f>
        <v>6.772908367</v>
      </c>
      <c r="AH16" s="16">
        <v>40.0</v>
      </c>
      <c r="AI16" s="17">
        <f t="shared" ref="AI16:AI22" si="18">+AH16/AH$23*100</f>
        <v>8.565310493</v>
      </c>
      <c r="AJ16" s="16">
        <f>7+0</f>
        <v>7</v>
      </c>
      <c r="AK16" s="17">
        <f t="shared" ref="AK16:AK22" si="19">+AJ16/AJ$23*100</f>
        <v>4.72972973</v>
      </c>
      <c r="AL16" s="16">
        <v>0.0</v>
      </c>
      <c r="AM16" s="17">
        <v>0.0</v>
      </c>
    </row>
    <row r="17" ht="21.0" customHeight="1">
      <c r="A17" s="15" t="s">
        <v>12</v>
      </c>
      <c r="B17" s="16">
        <v>147.0</v>
      </c>
      <c r="C17" s="17">
        <f t="shared" si="2"/>
        <v>24.87309645</v>
      </c>
      <c r="D17" s="16">
        <v>132.0</v>
      </c>
      <c r="E17" s="17">
        <f t="shared" si="3"/>
        <v>15.78947368</v>
      </c>
      <c r="F17" s="16">
        <v>725.0</v>
      </c>
      <c r="G17" s="17">
        <f t="shared" si="4"/>
        <v>19.30244941</v>
      </c>
      <c r="H17" s="16">
        <v>2793.0</v>
      </c>
      <c r="I17" s="17">
        <f t="shared" si="5"/>
        <v>30.83462133</v>
      </c>
      <c r="J17" s="16">
        <v>14313.0</v>
      </c>
      <c r="K17" s="17">
        <f t="shared" si="6"/>
        <v>34.36659624</v>
      </c>
      <c r="L17" s="16">
        <v>13572.0</v>
      </c>
      <c r="M17" s="17">
        <f t="shared" si="7"/>
        <v>35.83744818</v>
      </c>
      <c r="N17" s="16">
        <v>15503.0</v>
      </c>
      <c r="O17" s="17">
        <f t="shared" si="8"/>
        <v>37.56936871</v>
      </c>
      <c r="P17" s="16">
        <v>19200.0</v>
      </c>
      <c r="Q17" s="17">
        <f t="shared" si="9"/>
        <v>40.41679823</v>
      </c>
      <c r="R17" s="16">
        <v>17814.0</v>
      </c>
      <c r="S17" s="17">
        <f t="shared" si="10"/>
        <v>39.68455524</v>
      </c>
      <c r="T17" s="16">
        <v>16586.0</v>
      </c>
      <c r="U17" s="17">
        <f t="shared" si="11"/>
        <v>38.43800695</v>
      </c>
      <c r="V17" s="16">
        <v>18621.0</v>
      </c>
      <c r="W17" s="17">
        <f t="shared" si="12"/>
        <v>37.72105743</v>
      </c>
      <c r="X17" s="16">
        <v>11231.0</v>
      </c>
      <c r="Y17" s="17">
        <f t="shared" si="13"/>
        <v>29.89671511</v>
      </c>
      <c r="Z17" s="16">
        <v>10789.0</v>
      </c>
      <c r="AA17" s="17">
        <f t="shared" si="14"/>
        <v>31.22268847</v>
      </c>
      <c r="AB17" s="16">
        <v>7746.0</v>
      </c>
      <c r="AC17" s="17">
        <f t="shared" si="15"/>
        <v>35.48653106</v>
      </c>
      <c r="AD17" s="16">
        <v>2854.0</v>
      </c>
      <c r="AE17" s="17">
        <f t="shared" si="16"/>
        <v>32.90672201</v>
      </c>
      <c r="AF17" s="16">
        <v>69.0</v>
      </c>
      <c r="AG17" s="17">
        <f t="shared" si="17"/>
        <v>27.49003984</v>
      </c>
      <c r="AH17" s="16">
        <v>113.0</v>
      </c>
      <c r="AI17" s="17">
        <f t="shared" si="18"/>
        <v>24.19700214</v>
      </c>
      <c r="AJ17" s="16">
        <f>26+34</f>
        <v>60</v>
      </c>
      <c r="AK17" s="17">
        <f t="shared" si="19"/>
        <v>40.54054054</v>
      </c>
      <c r="AL17" s="16">
        <v>0.0</v>
      </c>
      <c r="AM17" s="17">
        <v>0.0</v>
      </c>
    </row>
    <row r="18" ht="21.0" customHeight="1">
      <c r="A18" s="15" t="s">
        <v>13</v>
      </c>
      <c r="B18" s="16">
        <v>167.0</v>
      </c>
      <c r="C18" s="17">
        <f t="shared" si="2"/>
        <v>28.2571912</v>
      </c>
      <c r="D18" s="16">
        <v>157.0</v>
      </c>
      <c r="E18" s="17">
        <f t="shared" si="3"/>
        <v>18.77990431</v>
      </c>
      <c r="F18" s="16">
        <v>2123.0</v>
      </c>
      <c r="G18" s="17">
        <f t="shared" si="4"/>
        <v>56.5228967</v>
      </c>
      <c r="H18" s="16">
        <v>3365.0</v>
      </c>
      <c r="I18" s="17">
        <f t="shared" si="5"/>
        <v>37.14948112</v>
      </c>
      <c r="J18" s="16">
        <v>11841.0</v>
      </c>
      <c r="K18" s="17">
        <f t="shared" si="6"/>
        <v>28.43113715</v>
      </c>
      <c r="L18" s="16">
        <v>11115.0</v>
      </c>
      <c r="M18" s="17">
        <f t="shared" si="7"/>
        <v>29.34963428</v>
      </c>
      <c r="N18" s="16">
        <v>10801.0</v>
      </c>
      <c r="O18" s="17">
        <f t="shared" si="8"/>
        <v>26.17472434</v>
      </c>
      <c r="P18" s="16">
        <v>11311.0</v>
      </c>
      <c r="Q18" s="17">
        <f t="shared" si="9"/>
        <v>23.81012525</v>
      </c>
      <c r="R18" s="16">
        <v>12003.0</v>
      </c>
      <c r="S18" s="17">
        <f t="shared" si="10"/>
        <v>26.73929025</v>
      </c>
      <c r="T18" s="16">
        <v>11017.0</v>
      </c>
      <c r="U18" s="17">
        <f t="shared" si="11"/>
        <v>25.53186559</v>
      </c>
      <c r="V18" s="16">
        <v>13348.0</v>
      </c>
      <c r="W18" s="17">
        <f t="shared" si="12"/>
        <v>27.03940038</v>
      </c>
      <c r="X18" s="16">
        <v>12205.0</v>
      </c>
      <c r="Y18" s="17">
        <f t="shared" si="13"/>
        <v>32.48948517</v>
      </c>
      <c r="Z18" s="16">
        <v>9953.0</v>
      </c>
      <c r="AA18" s="17">
        <f t="shared" si="14"/>
        <v>28.80335697</v>
      </c>
      <c r="AB18" s="16">
        <v>5779.0</v>
      </c>
      <c r="AC18" s="17">
        <f t="shared" si="15"/>
        <v>26.47516951</v>
      </c>
      <c r="AD18" s="16">
        <v>2480.0</v>
      </c>
      <c r="AE18" s="17">
        <f t="shared" si="16"/>
        <v>28.59448864</v>
      </c>
      <c r="AF18" s="16">
        <v>65.0</v>
      </c>
      <c r="AG18" s="17">
        <f t="shared" si="17"/>
        <v>25.89641434</v>
      </c>
      <c r="AH18" s="16">
        <v>238.0</v>
      </c>
      <c r="AI18" s="17">
        <f t="shared" si="18"/>
        <v>50.96359743</v>
      </c>
      <c r="AJ18" s="16">
        <f>25+2</f>
        <v>27</v>
      </c>
      <c r="AK18" s="17">
        <f t="shared" si="19"/>
        <v>18.24324324</v>
      </c>
      <c r="AL18" s="16">
        <v>0.0</v>
      </c>
      <c r="AM18" s="17">
        <v>0.0</v>
      </c>
    </row>
    <row r="19" ht="21.0" customHeight="1">
      <c r="A19" s="15" t="s">
        <v>14</v>
      </c>
      <c r="B19" s="16">
        <v>140.0</v>
      </c>
      <c r="C19" s="17">
        <f t="shared" si="2"/>
        <v>23.68866328</v>
      </c>
      <c r="D19" s="16">
        <v>185.0</v>
      </c>
      <c r="E19" s="17">
        <f t="shared" si="3"/>
        <v>22.1291866</v>
      </c>
      <c r="F19" s="16">
        <v>453.0</v>
      </c>
      <c r="G19" s="17">
        <f t="shared" si="4"/>
        <v>12.06070288</v>
      </c>
      <c r="H19" s="16">
        <v>1367.0</v>
      </c>
      <c r="I19" s="17">
        <f t="shared" si="5"/>
        <v>15.09163171</v>
      </c>
      <c r="J19" s="16">
        <v>8387.0</v>
      </c>
      <c r="K19" s="17">
        <f t="shared" si="6"/>
        <v>20.13782174</v>
      </c>
      <c r="L19" s="16">
        <v>6972.0</v>
      </c>
      <c r="M19" s="17">
        <f t="shared" si="7"/>
        <v>18.40986507</v>
      </c>
      <c r="N19" s="16">
        <v>7594.0</v>
      </c>
      <c r="O19" s="17">
        <f t="shared" si="8"/>
        <v>18.40300497</v>
      </c>
      <c r="P19" s="16">
        <v>7961.0</v>
      </c>
      <c r="Q19" s="17">
        <f t="shared" si="9"/>
        <v>16.75823598</v>
      </c>
      <c r="R19" s="16">
        <v>7009.0</v>
      </c>
      <c r="S19" s="17">
        <f t="shared" si="10"/>
        <v>15.61407026</v>
      </c>
      <c r="T19" s="16">
        <v>8058.0</v>
      </c>
      <c r="U19" s="17">
        <f t="shared" si="11"/>
        <v>18.67439166</v>
      </c>
      <c r="V19" s="16">
        <v>7586.0</v>
      </c>
      <c r="W19" s="17">
        <f t="shared" si="12"/>
        <v>15.36716297</v>
      </c>
      <c r="X19" s="16">
        <v>6685.0</v>
      </c>
      <c r="Y19" s="17">
        <f t="shared" si="13"/>
        <v>17.79534686</v>
      </c>
      <c r="Z19" s="16">
        <v>7035.0</v>
      </c>
      <c r="AA19" s="17">
        <f t="shared" si="14"/>
        <v>20.35884821</v>
      </c>
      <c r="AB19" s="16">
        <v>4143.0</v>
      </c>
      <c r="AC19" s="17">
        <f t="shared" si="15"/>
        <v>18.98020891</v>
      </c>
      <c r="AD19" s="16">
        <v>1906.0</v>
      </c>
      <c r="AE19" s="17">
        <f t="shared" si="16"/>
        <v>21.97624813</v>
      </c>
      <c r="AF19" s="16">
        <v>42.0</v>
      </c>
      <c r="AG19" s="17">
        <f t="shared" si="17"/>
        <v>16.73306773</v>
      </c>
      <c r="AH19" s="16">
        <v>47.0</v>
      </c>
      <c r="AI19" s="17">
        <f t="shared" si="18"/>
        <v>10.06423983</v>
      </c>
      <c r="AJ19" s="16">
        <f>17+9</f>
        <v>26</v>
      </c>
      <c r="AK19" s="17">
        <f t="shared" si="19"/>
        <v>17.56756757</v>
      </c>
      <c r="AL19" s="16">
        <v>0.0</v>
      </c>
      <c r="AM19" s="17">
        <v>0.0</v>
      </c>
    </row>
    <row r="20" ht="21.0" customHeight="1">
      <c r="A20" s="15" t="s">
        <v>15</v>
      </c>
      <c r="B20" s="16">
        <v>69.0</v>
      </c>
      <c r="C20" s="17">
        <f t="shared" si="2"/>
        <v>11.6751269</v>
      </c>
      <c r="D20" s="16">
        <v>142.0</v>
      </c>
      <c r="E20" s="17">
        <f t="shared" si="3"/>
        <v>16.98564593</v>
      </c>
      <c r="F20" s="16">
        <v>164.0</v>
      </c>
      <c r="G20" s="17">
        <f t="shared" si="4"/>
        <v>4.366347178</v>
      </c>
      <c r="H20" s="16">
        <v>672.0</v>
      </c>
      <c r="I20" s="17">
        <f t="shared" si="5"/>
        <v>7.41885626</v>
      </c>
      <c r="J20" s="16">
        <v>3417.0</v>
      </c>
      <c r="K20" s="17">
        <f t="shared" si="6"/>
        <v>8.204475605</v>
      </c>
      <c r="L20" s="16">
        <v>3421.0</v>
      </c>
      <c r="M20" s="17">
        <f t="shared" si="7"/>
        <v>9.033297246</v>
      </c>
      <c r="N20" s="16">
        <v>4205.0</v>
      </c>
      <c r="O20" s="17">
        <f t="shared" si="8"/>
        <v>10.19023385</v>
      </c>
      <c r="P20" s="16">
        <v>4768.0</v>
      </c>
      <c r="Q20" s="17">
        <f t="shared" si="9"/>
        <v>10.03683823</v>
      </c>
      <c r="R20" s="16">
        <v>4718.0</v>
      </c>
      <c r="S20" s="17">
        <f t="shared" si="10"/>
        <v>10.51037002</v>
      </c>
      <c r="T20" s="16">
        <v>4305.0</v>
      </c>
      <c r="U20" s="17">
        <f t="shared" si="11"/>
        <v>9.976825029</v>
      </c>
      <c r="V20" s="16">
        <v>5669.0</v>
      </c>
      <c r="W20" s="17">
        <f t="shared" si="12"/>
        <v>11.48384483</v>
      </c>
      <c r="X20" s="16">
        <v>4174.0</v>
      </c>
      <c r="Y20" s="17">
        <f t="shared" si="13"/>
        <v>11.11111111</v>
      </c>
      <c r="Z20" s="16">
        <v>3956.0</v>
      </c>
      <c r="AA20" s="17">
        <f t="shared" si="14"/>
        <v>11.44841557</v>
      </c>
      <c r="AB20" s="16">
        <v>2493.0</v>
      </c>
      <c r="AC20" s="17">
        <f t="shared" si="15"/>
        <v>11.4211105</v>
      </c>
      <c r="AD20" s="16">
        <v>853.0</v>
      </c>
      <c r="AE20" s="17">
        <f t="shared" si="16"/>
        <v>9.835120489</v>
      </c>
      <c r="AF20" s="16">
        <v>50.0</v>
      </c>
      <c r="AG20" s="17">
        <f t="shared" si="17"/>
        <v>19.92031873</v>
      </c>
      <c r="AH20" s="16">
        <v>19.0</v>
      </c>
      <c r="AI20" s="17">
        <f t="shared" si="18"/>
        <v>4.068522484</v>
      </c>
      <c r="AJ20" s="16">
        <f>19+7</f>
        <v>26</v>
      </c>
      <c r="AK20" s="17">
        <f t="shared" si="19"/>
        <v>17.56756757</v>
      </c>
      <c r="AL20" s="16">
        <v>0.0</v>
      </c>
      <c r="AM20" s="17">
        <v>0.0</v>
      </c>
    </row>
    <row r="21" ht="21.0" customHeight="1">
      <c r="A21" s="15" t="s">
        <v>16</v>
      </c>
      <c r="B21" s="16">
        <v>40.0</v>
      </c>
      <c r="C21" s="17">
        <f t="shared" si="2"/>
        <v>6.768189509</v>
      </c>
      <c r="D21" s="16">
        <v>55.0</v>
      </c>
      <c r="E21" s="17">
        <f t="shared" si="3"/>
        <v>6.578947368</v>
      </c>
      <c r="F21" s="16">
        <v>103.0</v>
      </c>
      <c r="G21" s="17">
        <f t="shared" si="4"/>
        <v>2.74227902</v>
      </c>
      <c r="H21" s="16">
        <v>226.0</v>
      </c>
      <c r="I21" s="17">
        <f t="shared" si="5"/>
        <v>2.495032016</v>
      </c>
      <c r="J21" s="16">
        <v>1281.0</v>
      </c>
      <c r="K21" s="17">
        <f t="shared" si="6"/>
        <v>3.075777949</v>
      </c>
      <c r="L21" s="16">
        <v>999.0</v>
      </c>
      <c r="M21" s="17">
        <f t="shared" si="7"/>
        <v>2.637902353</v>
      </c>
      <c r="N21" s="16">
        <v>1605.0</v>
      </c>
      <c r="O21" s="17">
        <f t="shared" si="8"/>
        <v>3.889494729</v>
      </c>
      <c r="P21" s="16">
        <v>2114.0</v>
      </c>
      <c r="Q21" s="17">
        <f t="shared" si="9"/>
        <v>4.450057889</v>
      </c>
      <c r="R21" s="16">
        <v>1406.0</v>
      </c>
      <c r="S21" s="17">
        <f t="shared" si="10"/>
        <v>3.132170465</v>
      </c>
      <c r="T21" s="16">
        <v>1858.0</v>
      </c>
      <c r="U21" s="17">
        <f t="shared" si="11"/>
        <v>4.305909618</v>
      </c>
      <c r="V21" s="16">
        <v>2000.0</v>
      </c>
      <c r="W21" s="17">
        <f t="shared" si="12"/>
        <v>4.051453459</v>
      </c>
      <c r="X21" s="16">
        <v>1507.0</v>
      </c>
      <c r="Y21" s="17">
        <f t="shared" si="13"/>
        <v>4.01160624</v>
      </c>
      <c r="Z21" s="16">
        <v>1621.0</v>
      </c>
      <c r="AA21" s="17">
        <f t="shared" si="14"/>
        <v>4.691072204</v>
      </c>
      <c r="AB21" s="16">
        <v>838.0</v>
      </c>
      <c r="AC21" s="17">
        <f t="shared" si="15"/>
        <v>3.839105736</v>
      </c>
      <c r="AD21" s="16">
        <v>285.0</v>
      </c>
      <c r="AE21" s="17">
        <f t="shared" si="16"/>
        <v>3.286060187</v>
      </c>
      <c r="AF21" s="16">
        <v>4.0</v>
      </c>
      <c r="AG21" s="17">
        <f t="shared" si="17"/>
        <v>1.593625498</v>
      </c>
      <c r="AH21" s="16">
        <v>10.0</v>
      </c>
      <c r="AI21" s="17">
        <f t="shared" si="18"/>
        <v>2.141327623</v>
      </c>
      <c r="AJ21" s="16">
        <f>0+0</f>
        <v>0</v>
      </c>
      <c r="AK21" s="17">
        <f t="shared" si="19"/>
        <v>0</v>
      </c>
      <c r="AL21" s="16">
        <v>0.0</v>
      </c>
      <c r="AM21" s="17">
        <v>0.0</v>
      </c>
    </row>
    <row r="22" ht="21.0" customHeight="1">
      <c r="A22" s="15" t="s">
        <v>17</v>
      </c>
      <c r="B22" s="16">
        <v>14.0</v>
      </c>
      <c r="C22" s="17">
        <f t="shared" si="2"/>
        <v>2.368866328</v>
      </c>
      <c r="D22" s="16">
        <v>150.0</v>
      </c>
      <c r="E22" s="17">
        <f t="shared" si="3"/>
        <v>17.94258373</v>
      </c>
      <c r="F22" s="16">
        <v>110.0</v>
      </c>
      <c r="G22" s="17">
        <f t="shared" si="4"/>
        <v>2.928647497</v>
      </c>
      <c r="H22" s="16">
        <v>509.0</v>
      </c>
      <c r="I22" s="17">
        <f t="shared" si="5"/>
        <v>5.619342018</v>
      </c>
      <c r="J22" s="16">
        <v>1340.0</v>
      </c>
      <c r="K22" s="17">
        <f t="shared" si="6"/>
        <v>3.217441414</v>
      </c>
      <c r="L22" s="16">
        <v>326.0</v>
      </c>
      <c r="M22" s="17">
        <f t="shared" si="7"/>
        <v>0.860816984</v>
      </c>
      <c r="N22" s="16">
        <v>560.0</v>
      </c>
      <c r="O22" s="17">
        <f t="shared" si="8"/>
        <v>1.357082273</v>
      </c>
      <c r="P22" s="16">
        <v>761.0</v>
      </c>
      <c r="Q22" s="17">
        <f t="shared" si="9"/>
        <v>1.601936638</v>
      </c>
      <c r="R22" s="16">
        <v>391.0</v>
      </c>
      <c r="S22" s="17">
        <f t="shared" si="10"/>
        <v>0.8710374479</v>
      </c>
      <c r="T22" s="16">
        <v>407.0</v>
      </c>
      <c r="U22" s="17">
        <f t="shared" si="11"/>
        <v>0.943221321</v>
      </c>
      <c r="V22" s="16">
        <v>917.0</v>
      </c>
      <c r="W22" s="17">
        <f t="shared" si="12"/>
        <v>1.857591411</v>
      </c>
      <c r="X22" s="16">
        <v>359.0</v>
      </c>
      <c r="Y22" s="17">
        <f t="shared" si="13"/>
        <v>0.9556513869</v>
      </c>
      <c r="Z22" s="16">
        <v>434.0</v>
      </c>
      <c r="AA22" s="17">
        <f t="shared" si="14"/>
        <v>1.255968745</v>
      </c>
      <c r="AB22" s="16">
        <v>243.0</v>
      </c>
      <c r="AC22" s="17">
        <f t="shared" si="15"/>
        <v>1.113249038</v>
      </c>
      <c r="AD22" s="16">
        <v>149.0</v>
      </c>
      <c r="AE22" s="17">
        <f t="shared" si="16"/>
        <v>1.717975326</v>
      </c>
      <c r="AF22" s="16">
        <v>4.0</v>
      </c>
      <c r="AG22" s="17">
        <f t="shared" si="17"/>
        <v>1.593625498</v>
      </c>
      <c r="AH22" s="16">
        <v>0.0</v>
      </c>
      <c r="AI22" s="17">
        <f t="shared" si="18"/>
        <v>0</v>
      </c>
      <c r="AJ22" s="16">
        <f>1+1</f>
        <v>2</v>
      </c>
      <c r="AK22" s="17">
        <f t="shared" si="19"/>
        <v>1.351351351</v>
      </c>
      <c r="AL22" s="16">
        <v>0.0</v>
      </c>
      <c r="AM22" s="17">
        <v>0.0</v>
      </c>
    </row>
    <row r="23" ht="21.0" customHeight="1">
      <c r="A23" s="18" t="s">
        <v>8</v>
      </c>
      <c r="B23" s="19">
        <f t="shared" ref="B23:AM23" si="20">SUM(B16:B22)</f>
        <v>591</v>
      </c>
      <c r="C23" s="21">
        <f t="shared" si="20"/>
        <v>100</v>
      </c>
      <c r="D23" s="19">
        <f t="shared" si="20"/>
        <v>836</v>
      </c>
      <c r="E23" s="21">
        <f t="shared" si="20"/>
        <v>100</v>
      </c>
      <c r="F23" s="19">
        <f t="shared" si="20"/>
        <v>3756</v>
      </c>
      <c r="G23" s="21">
        <f t="shared" si="20"/>
        <v>100</v>
      </c>
      <c r="H23" s="19">
        <f t="shared" si="20"/>
        <v>9058</v>
      </c>
      <c r="I23" s="21">
        <f t="shared" si="20"/>
        <v>100</v>
      </c>
      <c r="J23" s="19">
        <f t="shared" si="20"/>
        <v>41648</v>
      </c>
      <c r="K23" s="21">
        <f t="shared" si="20"/>
        <v>100</v>
      </c>
      <c r="L23" s="19">
        <f t="shared" si="20"/>
        <v>37871</v>
      </c>
      <c r="M23" s="21">
        <f t="shared" si="20"/>
        <v>100</v>
      </c>
      <c r="N23" s="19">
        <f t="shared" si="20"/>
        <v>41265</v>
      </c>
      <c r="O23" s="21">
        <f t="shared" si="20"/>
        <v>100</v>
      </c>
      <c r="P23" s="19">
        <f t="shared" si="20"/>
        <v>47505</v>
      </c>
      <c r="Q23" s="21">
        <f t="shared" si="20"/>
        <v>100</v>
      </c>
      <c r="R23" s="19">
        <f t="shared" si="20"/>
        <v>44889</v>
      </c>
      <c r="S23" s="21">
        <f t="shared" si="20"/>
        <v>100</v>
      </c>
      <c r="T23" s="19">
        <f t="shared" si="20"/>
        <v>43150</v>
      </c>
      <c r="U23" s="21">
        <f t="shared" si="20"/>
        <v>100</v>
      </c>
      <c r="V23" s="19">
        <f t="shared" si="20"/>
        <v>49365</v>
      </c>
      <c r="W23" s="21">
        <f t="shared" si="20"/>
        <v>100</v>
      </c>
      <c r="X23" s="19">
        <f t="shared" si="20"/>
        <v>37566</v>
      </c>
      <c r="Y23" s="25">
        <f t="shared" si="20"/>
        <v>100</v>
      </c>
      <c r="Z23" s="19">
        <f t="shared" si="20"/>
        <v>34555</v>
      </c>
      <c r="AA23" s="25">
        <f t="shared" si="20"/>
        <v>100</v>
      </c>
      <c r="AB23" s="19">
        <f t="shared" si="20"/>
        <v>21828</v>
      </c>
      <c r="AC23" s="25">
        <f t="shared" si="20"/>
        <v>100</v>
      </c>
      <c r="AD23" s="19">
        <f t="shared" si="20"/>
        <v>8673</v>
      </c>
      <c r="AE23" s="25">
        <f t="shared" si="20"/>
        <v>100</v>
      </c>
      <c r="AF23" s="19">
        <f t="shared" si="20"/>
        <v>251</v>
      </c>
      <c r="AG23" s="25">
        <f t="shared" si="20"/>
        <v>100</v>
      </c>
      <c r="AH23" s="19">
        <f t="shared" si="20"/>
        <v>467</v>
      </c>
      <c r="AI23" s="25">
        <f t="shared" si="20"/>
        <v>100</v>
      </c>
      <c r="AJ23" s="19">
        <f t="shared" si="20"/>
        <v>148</v>
      </c>
      <c r="AK23" s="25">
        <f t="shared" si="20"/>
        <v>100</v>
      </c>
      <c r="AL23" s="19">
        <f t="shared" si="20"/>
        <v>0</v>
      </c>
      <c r="AM23" s="25">
        <f t="shared" si="20"/>
        <v>0</v>
      </c>
    </row>
    <row r="24" ht="12.0" customHeight="1">
      <c r="A24" s="6"/>
      <c r="B24" s="1"/>
      <c r="C24" s="1"/>
      <c r="D24" s="1"/>
      <c r="E24" s="1"/>
      <c r="F24" s="24"/>
      <c r="G24" s="1"/>
      <c r="H24" s="24"/>
      <c r="I24" s="1"/>
      <c r="J24" s="24"/>
      <c r="K24" s="1"/>
      <c r="L24" s="24"/>
      <c r="M24" s="1"/>
      <c r="N24" s="24"/>
      <c r="O24" s="1"/>
      <c r="P24" s="24"/>
      <c r="Q24" s="1"/>
      <c r="R24" s="1"/>
      <c r="S24" s="1"/>
      <c r="T24" s="1"/>
      <c r="U24" s="1"/>
      <c r="V24" s="24"/>
      <c r="W24" s="1"/>
      <c r="X24" s="24"/>
      <c r="Y24" s="1"/>
      <c r="Z24" s="24"/>
      <c r="AA24" s="1"/>
      <c r="AB24" s="24"/>
      <c r="AC24" s="1"/>
      <c r="AD24" s="24"/>
      <c r="AE24" s="1"/>
      <c r="AF24" s="24"/>
      <c r="AG24" s="1"/>
      <c r="AH24" s="24"/>
      <c r="AI24" s="1"/>
      <c r="AJ24" s="24"/>
      <c r="AK24" s="1"/>
      <c r="AL24" s="24"/>
      <c r="AM24" s="1"/>
    </row>
    <row r="25" ht="21.0" customHeight="1">
      <c r="A25" s="18" t="s">
        <v>9</v>
      </c>
      <c r="B25" s="19">
        <v>19044.0</v>
      </c>
      <c r="C25" s="20">
        <f>B23/B25*100</f>
        <v>3.103339635</v>
      </c>
      <c r="D25" s="19">
        <v>41164.0</v>
      </c>
      <c r="E25" s="20">
        <f>D23/D25*100</f>
        <v>2.030900787</v>
      </c>
      <c r="F25" s="19">
        <v>91523.0</v>
      </c>
      <c r="G25" s="20">
        <f>F23/F25*100</f>
        <v>4.103886455</v>
      </c>
      <c r="H25" s="19">
        <v>86249.0</v>
      </c>
      <c r="I25" s="20">
        <f>H23/H25*100</f>
        <v>10.50215075</v>
      </c>
      <c r="J25" s="19">
        <v>89610.0</v>
      </c>
      <c r="K25" s="20">
        <f>J23/J25*100</f>
        <v>46.4769557</v>
      </c>
      <c r="L25" s="19">
        <v>86341.0</v>
      </c>
      <c r="M25" s="20">
        <f>L23/L25*100</f>
        <v>43.86212807</v>
      </c>
      <c r="N25" s="19">
        <v>97376.0</v>
      </c>
      <c r="O25" s="20">
        <f>N23/N25*100</f>
        <v>42.37697174</v>
      </c>
      <c r="P25" s="19">
        <v>104308.0</v>
      </c>
      <c r="Q25" s="20">
        <f>P23/P25*100</f>
        <v>45.54300725</v>
      </c>
      <c r="R25" s="19">
        <v>96260.0</v>
      </c>
      <c r="S25" s="20">
        <f>R23/R25*100</f>
        <v>46.63307708</v>
      </c>
      <c r="T25" s="19">
        <v>113965.0</v>
      </c>
      <c r="U25" s="20">
        <f>T23/T25*100</f>
        <v>37.86250165</v>
      </c>
      <c r="V25" s="19">
        <v>145251.0</v>
      </c>
      <c r="W25" s="20">
        <f>V23/V25*100</f>
        <v>33.98599665</v>
      </c>
      <c r="X25" s="19">
        <v>147671.0</v>
      </c>
      <c r="Y25" s="22">
        <f>X23/X25*100</f>
        <v>25.4389826</v>
      </c>
      <c r="Z25" s="19">
        <f>+Z11</f>
        <v>155733</v>
      </c>
      <c r="AA25" s="22">
        <f>Z23/Z25*100</f>
        <v>22.1886177</v>
      </c>
      <c r="AB25" s="19">
        <f>+AB11</f>
        <v>101056</v>
      </c>
      <c r="AC25" s="22">
        <f>AB23/AB25*100</f>
        <v>21.599905</v>
      </c>
      <c r="AD25" s="19">
        <f>+AD11</f>
        <v>41511</v>
      </c>
      <c r="AE25" s="22">
        <f>AD23/AD25*100</f>
        <v>20.89325721</v>
      </c>
      <c r="AF25" s="19">
        <f>+AF11</f>
        <v>115201</v>
      </c>
      <c r="AG25" s="22">
        <f>AF23/AF25*100</f>
        <v>0.2178800531</v>
      </c>
      <c r="AH25" s="19">
        <f>+AH11</f>
        <v>138416</v>
      </c>
      <c r="AI25" s="22">
        <f>AH23/AH25*100</f>
        <v>0.3373887412</v>
      </c>
      <c r="AJ25" s="19">
        <f>+AJ11</f>
        <v>63773</v>
      </c>
      <c r="AK25" s="22">
        <f>AJ23/AJ25*100</f>
        <v>0.2320731344</v>
      </c>
      <c r="AL25" s="19">
        <f>+AL11</f>
        <v>42331</v>
      </c>
      <c r="AM25" s="22">
        <f>AL23/AL25*100</f>
        <v>0</v>
      </c>
    </row>
    <row r="26" ht="21.0" customHeight="1">
      <c r="A26" s="6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</row>
    <row r="27" ht="21.0" customHeight="1">
      <c r="A27" s="6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</row>
    <row r="28" ht="21.0" customHeight="1">
      <c r="A28" s="7" t="s">
        <v>18</v>
      </c>
      <c r="B28" s="8">
        <v>2007.0</v>
      </c>
      <c r="C28" s="9"/>
      <c r="D28" s="8">
        <v>2008.0</v>
      </c>
      <c r="E28" s="9"/>
      <c r="F28" s="8">
        <v>2009.0</v>
      </c>
      <c r="G28" s="9"/>
      <c r="H28" s="8">
        <v>2010.0</v>
      </c>
      <c r="I28" s="9"/>
      <c r="J28" s="8">
        <v>2011.0</v>
      </c>
      <c r="K28" s="9"/>
      <c r="L28" s="8">
        <v>2012.0</v>
      </c>
      <c r="M28" s="9"/>
      <c r="N28" s="8">
        <v>2013.0</v>
      </c>
      <c r="O28" s="9"/>
      <c r="P28" s="8">
        <v>2014.0</v>
      </c>
      <c r="Q28" s="9"/>
      <c r="R28" s="8">
        <v>2015.0</v>
      </c>
      <c r="S28" s="9"/>
      <c r="T28" s="8">
        <v>2016.0</v>
      </c>
      <c r="U28" s="9"/>
      <c r="V28" s="8">
        <v>2017.0</v>
      </c>
      <c r="W28" s="9"/>
      <c r="X28" s="8">
        <v>2018.0</v>
      </c>
      <c r="Y28" s="10"/>
      <c r="Z28" s="8">
        <v>2019.0</v>
      </c>
      <c r="AA28" s="10"/>
      <c r="AB28" s="8">
        <v>2020.0</v>
      </c>
      <c r="AC28" s="10"/>
      <c r="AD28" s="8">
        <v>2021.0</v>
      </c>
      <c r="AE28" s="10"/>
      <c r="AF28" s="8">
        <v>2022.0</v>
      </c>
      <c r="AG28" s="10"/>
      <c r="AH28" s="8">
        <v>2023.0</v>
      </c>
      <c r="AI28" s="10"/>
      <c r="AJ28" s="8">
        <v>2024.0</v>
      </c>
      <c r="AK28" s="10"/>
      <c r="AL28" s="8">
        <v>2025.0</v>
      </c>
      <c r="AM28" s="10"/>
    </row>
    <row r="29" ht="21.0" customHeight="1">
      <c r="A29" s="11"/>
      <c r="B29" s="12" t="s">
        <v>4</v>
      </c>
      <c r="C29" s="12" t="s">
        <v>5</v>
      </c>
      <c r="D29" s="12" t="s">
        <v>4</v>
      </c>
      <c r="E29" s="12" t="s">
        <v>5</v>
      </c>
      <c r="F29" s="12" t="s">
        <v>4</v>
      </c>
      <c r="G29" s="12" t="s">
        <v>5</v>
      </c>
      <c r="H29" s="12" t="s">
        <v>4</v>
      </c>
      <c r="I29" s="12" t="s">
        <v>5</v>
      </c>
      <c r="J29" s="12" t="s">
        <v>4</v>
      </c>
      <c r="K29" s="12" t="s">
        <v>5</v>
      </c>
      <c r="L29" s="13" t="s">
        <v>4</v>
      </c>
      <c r="M29" s="12" t="s">
        <v>5</v>
      </c>
      <c r="N29" s="13" t="s">
        <v>4</v>
      </c>
      <c r="O29" s="12" t="s">
        <v>5</v>
      </c>
      <c r="P29" s="13" t="s">
        <v>4</v>
      </c>
      <c r="Q29" s="12" t="s">
        <v>5</v>
      </c>
      <c r="R29" s="13" t="s">
        <v>4</v>
      </c>
      <c r="S29" s="12" t="s">
        <v>5</v>
      </c>
      <c r="T29" s="13" t="s">
        <v>4</v>
      </c>
      <c r="U29" s="12" t="s">
        <v>5</v>
      </c>
      <c r="V29" s="13" t="s">
        <v>4</v>
      </c>
      <c r="W29" s="12" t="s">
        <v>5</v>
      </c>
      <c r="X29" s="13" t="s">
        <v>4</v>
      </c>
      <c r="Y29" s="14" t="s">
        <v>5</v>
      </c>
      <c r="Z29" s="13" t="s">
        <v>4</v>
      </c>
      <c r="AA29" s="14" t="s">
        <v>5</v>
      </c>
      <c r="AB29" s="13" t="s">
        <v>4</v>
      </c>
      <c r="AC29" s="14" t="s">
        <v>5</v>
      </c>
      <c r="AD29" s="13" t="s">
        <v>4</v>
      </c>
      <c r="AE29" s="14" t="s">
        <v>5</v>
      </c>
      <c r="AF29" s="13" t="s">
        <v>4</v>
      </c>
      <c r="AG29" s="14" t="s">
        <v>5</v>
      </c>
      <c r="AH29" s="13" t="s">
        <v>4</v>
      </c>
      <c r="AI29" s="14" t="s">
        <v>5</v>
      </c>
      <c r="AJ29" s="13" t="s">
        <v>4</v>
      </c>
      <c r="AK29" s="14" t="s">
        <v>5</v>
      </c>
      <c r="AL29" s="13" t="s">
        <v>4</v>
      </c>
      <c r="AM29" s="14" t="s">
        <v>5</v>
      </c>
    </row>
    <row r="30" ht="21.0" customHeight="1">
      <c r="A30" s="15" t="s">
        <v>19</v>
      </c>
      <c r="B30" s="16">
        <v>7.0</v>
      </c>
      <c r="C30" s="17">
        <f t="shared" ref="C30:C35" si="21">+B30/B$36*100</f>
        <v>0.8484848485</v>
      </c>
      <c r="D30" s="16">
        <v>2.0</v>
      </c>
      <c r="E30" s="17">
        <f t="shared" ref="E30:E35" si="22">+D30/D$36*100</f>
        <v>0.2018163471</v>
      </c>
      <c r="F30" s="16">
        <v>14.0</v>
      </c>
      <c r="G30" s="17">
        <f t="shared" ref="G30:G35" si="23">+F30/F$36*100</f>
        <v>0.3319108582</v>
      </c>
      <c r="H30" s="16">
        <v>77.0</v>
      </c>
      <c r="I30" s="17">
        <f t="shared" ref="I30:I35" si="24">+H30/H$36*100</f>
        <v>0.7786429366</v>
      </c>
      <c r="J30" s="16">
        <v>166.0</v>
      </c>
      <c r="K30" s="17">
        <f t="shared" ref="K30:K35" si="25">+J30/J$36*100</f>
        <v>0.4789382574</v>
      </c>
      <c r="L30" s="16">
        <v>324.0</v>
      </c>
      <c r="M30" s="17">
        <f t="shared" ref="M30:M35" si="26">+L30/L$36*100</f>
        <v>1.107238056</v>
      </c>
      <c r="N30" s="16">
        <v>221.0</v>
      </c>
      <c r="O30" s="17">
        <f t="shared" ref="O30:O35" si="27">+N30/N$36*100</f>
        <v>0.6426847355</v>
      </c>
      <c r="P30" s="16">
        <v>216.0</v>
      </c>
      <c r="Q30" s="17">
        <f t="shared" ref="Q30:Q35" si="28">+P30/P$36*100</f>
        <v>0.556887617</v>
      </c>
      <c r="R30" s="16">
        <v>182.0</v>
      </c>
      <c r="S30" s="17">
        <f t="shared" ref="S30:S35" si="29">+R30/R$36*100</f>
        <v>0.5011427155</v>
      </c>
      <c r="T30" s="16">
        <v>439.0</v>
      </c>
      <c r="U30" s="17">
        <f t="shared" ref="U30:U35" si="30">+T30/T$36*100</f>
        <v>1.30990034</v>
      </c>
      <c r="V30" s="16">
        <v>320.0</v>
      </c>
      <c r="W30" s="17">
        <f t="shared" ref="W30:W35" si="31">+V30/V$36*100</f>
        <v>0.8167432363</v>
      </c>
      <c r="X30" s="16">
        <v>503.0</v>
      </c>
      <c r="Y30" s="17">
        <f t="shared" ref="Y30:Y35" si="32">+X30/X$36*100</f>
        <v>1.719129157</v>
      </c>
      <c r="Z30" s="16">
        <v>203.0</v>
      </c>
      <c r="AA30" s="17">
        <f t="shared" ref="AA30:AA35" si="33">+Z30/Z$36*100</f>
        <v>0.7492433749</v>
      </c>
      <c r="AB30" s="16">
        <v>521.0</v>
      </c>
      <c r="AC30" s="17">
        <f t="shared" ref="AC30:AC35" si="34">+AB30/AB$36*100</f>
        <v>2.869574796</v>
      </c>
      <c r="AD30" s="16">
        <v>91.0</v>
      </c>
      <c r="AE30" s="17">
        <f t="shared" ref="AE30:AE35" si="35">+AD30/AD$36*100</f>
        <v>1.309352518</v>
      </c>
      <c r="AF30" s="16" t="s">
        <v>20</v>
      </c>
      <c r="AG30" s="16" t="s">
        <v>20</v>
      </c>
      <c r="AH30" s="16" t="s">
        <v>20</v>
      </c>
      <c r="AI30" s="16" t="s">
        <v>20</v>
      </c>
      <c r="AJ30" s="16" t="s">
        <v>20</v>
      </c>
      <c r="AK30" s="16" t="s">
        <v>20</v>
      </c>
      <c r="AL30" s="16" t="s">
        <v>20</v>
      </c>
      <c r="AM30" s="16" t="s">
        <v>20</v>
      </c>
    </row>
    <row r="31" ht="21.0" customHeight="1">
      <c r="A31" s="15" t="s">
        <v>21</v>
      </c>
      <c r="B31" s="16">
        <v>78.0</v>
      </c>
      <c r="C31" s="17">
        <f t="shared" si="21"/>
        <v>9.454545455</v>
      </c>
      <c r="D31" s="16">
        <v>46.0</v>
      </c>
      <c r="E31" s="17">
        <f t="shared" si="22"/>
        <v>4.641775984</v>
      </c>
      <c r="F31" s="16">
        <v>58.0</v>
      </c>
      <c r="G31" s="17">
        <f t="shared" si="23"/>
        <v>1.37505927</v>
      </c>
      <c r="H31" s="16">
        <v>141.0</v>
      </c>
      <c r="I31" s="17">
        <f t="shared" si="24"/>
        <v>1.425826676</v>
      </c>
      <c r="J31" s="16">
        <v>525.0</v>
      </c>
      <c r="K31" s="17">
        <f t="shared" si="25"/>
        <v>1.514714368</v>
      </c>
      <c r="L31" s="16">
        <v>395.0</v>
      </c>
      <c r="M31" s="17">
        <f t="shared" si="26"/>
        <v>1.349873556</v>
      </c>
      <c r="N31" s="16">
        <v>496.0</v>
      </c>
      <c r="O31" s="17">
        <f t="shared" si="27"/>
        <v>1.44240556</v>
      </c>
      <c r="P31" s="16">
        <v>337.0</v>
      </c>
      <c r="Q31" s="17">
        <f t="shared" si="28"/>
        <v>0.8688478098</v>
      </c>
      <c r="R31" s="16">
        <v>488.0</v>
      </c>
      <c r="S31" s="17">
        <f t="shared" si="29"/>
        <v>1.343723325</v>
      </c>
      <c r="T31" s="16">
        <v>272.0</v>
      </c>
      <c r="U31" s="17">
        <f t="shared" si="30"/>
        <v>0.8116011219</v>
      </c>
      <c r="V31" s="16">
        <v>374.0</v>
      </c>
      <c r="W31" s="17">
        <f t="shared" si="31"/>
        <v>0.9545686575</v>
      </c>
      <c r="X31" s="16">
        <v>266.0</v>
      </c>
      <c r="Y31" s="17">
        <f t="shared" si="32"/>
        <v>0.9091219796</v>
      </c>
      <c r="Z31" s="16">
        <v>269.0</v>
      </c>
      <c r="AA31" s="17">
        <f t="shared" si="33"/>
        <v>0.9928397431</v>
      </c>
      <c r="AB31" s="16">
        <v>177.0</v>
      </c>
      <c r="AC31" s="17">
        <f t="shared" si="34"/>
        <v>0.9748843358</v>
      </c>
      <c r="AD31" s="16">
        <v>48.0</v>
      </c>
      <c r="AE31" s="17">
        <f t="shared" si="35"/>
        <v>0.690647482</v>
      </c>
      <c r="AF31" s="16" t="s">
        <v>20</v>
      </c>
      <c r="AG31" s="16" t="s">
        <v>20</v>
      </c>
      <c r="AH31" s="16" t="s">
        <v>20</v>
      </c>
      <c r="AI31" s="16" t="s">
        <v>20</v>
      </c>
      <c r="AJ31" s="16" t="s">
        <v>20</v>
      </c>
      <c r="AK31" s="16" t="s">
        <v>20</v>
      </c>
      <c r="AL31" s="16" t="s">
        <v>20</v>
      </c>
      <c r="AM31" s="16" t="s">
        <v>20</v>
      </c>
    </row>
    <row r="32" ht="21.0" customHeight="1">
      <c r="A32" s="15" t="s">
        <v>22</v>
      </c>
      <c r="B32" s="16">
        <v>61.0</v>
      </c>
      <c r="C32" s="17">
        <f t="shared" si="21"/>
        <v>7.393939394</v>
      </c>
      <c r="D32" s="16">
        <v>107.0</v>
      </c>
      <c r="E32" s="17">
        <f t="shared" si="22"/>
        <v>10.79717457</v>
      </c>
      <c r="F32" s="16">
        <v>126.0</v>
      </c>
      <c r="G32" s="17">
        <f t="shared" si="23"/>
        <v>2.987197724</v>
      </c>
      <c r="H32" s="16">
        <v>347.0</v>
      </c>
      <c r="I32" s="17">
        <f t="shared" si="24"/>
        <v>3.508949338</v>
      </c>
      <c r="J32" s="16">
        <v>1498.0</v>
      </c>
      <c r="K32" s="17">
        <f t="shared" si="25"/>
        <v>4.321984997</v>
      </c>
      <c r="L32" s="16">
        <v>970.0</v>
      </c>
      <c r="M32" s="17">
        <f t="shared" si="26"/>
        <v>3.314879366</v>
      </c>
      <c r="N32" s="16">
        <v>1292.0</v>
      </c>
      <c r="O32" s="17">
        <f t="shared" si="27"/>
        <v>3.757233838</v>
      </c>
      <c r="P32" s="16">
        <v>922.0</v>
      </c>
      <c r="Q32" s="17">
        <f t="shared" si="28"/>
        <v>2.377085106</v>
      </c>
      <c r="R32" s="16">
        <v>1079.0</v>
      </c>
      <c r="S32" s="17">
        <f t="shared" si="29"/>
        <v>2.971060385</v>
      </c>
      <c r="T32" s="16">
        <v>1011.0</v>
      </c>
      <c r="U32" s="17">
        <f t="shared" si="30"/>
        <v>3.016649758</v>
      </c>
      <c r="V32" s="16">
        <v>809.0</v>
      </c>
      <c r="W32" s="17">
        <f t="shared" si="31"/>
        <v>2.064828994</v>
      </c>
      <c r="X32" s="16">
        <v>1533.0</v>
      </c>
      <c r="Y32" s="17">
        <f t="shared" si="32"/>
        <v>5.239413514</v>
      </c>
      <c r="Z32" s="16">
        <v>801.0</v>
      </c>
      <c r="AA32" s="17">
        <f t="shared" si="33"/>
        <v>2.956374105</v>
      </c>
      <c r="AB32" s="16">
        <v>700.0</v>
      </c>
      <c r="AC32" s="17">
        <f t="shared" si="34"/>
        <v>3.855474774</v>
      </c>
      <c r="AD32" s="16">
        <v>150.0</v>
      </c>
      <c r="AE32" s="17">
        <f t="shared" si="35"/>
        <v>2.158273381</v>
      </c>
      <c r="AF32" s="16" t="s">
        <v>20</v>
      </c>
      <c r="AG32" s="16" t="s">
        <v>20</v>
      </c>
      <c r="AH32" s="16" t="s">
        <v>20</v>
      </c>
      <c r="AI32" s="16" t="s">
        <v>20</v>
      </c>
      <c r="AJ32" s="16" t="s">
        <v>20</v>
      </c>
      <c r="AK32" s="16" t="s">
        <v>20</v>
      </c>
      <c r="AL32" s="16" t="s">
        <v>20</v>
      </c>
      <c r="AM32" s="16" t="s">
        <v>20</v>
      </c>
    </row>
    <row r="33" ht="21.0" customHeight="1">
      <c r="A33" s="15" t="s">
        <v>23</v>
      </c>
      <c r="B33" s="16">
        <v>122.0</v>
      </c>
      <c r="C33" s="17">
        <f t="shared" si="21"/>
        <v>14.78787879</v>
      </c>
      <c r="D33" s="16">
        <v>191.0</v>
      </c>
      <c r="E33" s="17">
        <f t="shared" si="22"/>
        <v>19.27346115</v>
      </c>
      <c r="F33" s="16">
        <v>331.0</v>
      </c>
      <c r="G33" s="17">
        <f t="shared" si="23"/>
        <v>7.847321005</v>
      </c>
      <c r="H33" s="16">
        <v>1081.0</v>
      </c>
      <c r="I33" s="17">
        <f t="shared" si="24"/>
        <v>10.93133785</v>
      </c>
      <c r="J33" s="16">
        <v>1195.0</v>
      </c>
      <c r="K33" s="17">
        <f t="shared" si="25"/>
        <v>3.447778419</v>
      </c>
      <c r="L33" s="16">
        <v>1080.0</v>
      </c>
      <c r="M33" s="17">
        <f t="shared" si="26"/>
        <v>3.690793521</v>
      </c>
      <c r="N33" s="16">
        <v>1006.0</v>
      </c>
      <c r="O33" s="17">
        <f t="shared" si="27"/>
        <v>2.925524181</v>
      </c>
      <c r="P33" s="16">
        <v>1140.0</v>
      </c>
      <c r="Q33" s="17">
        <f t="shared" si="28"/>
        <v>2.93912909</v>
      </c>
      <c r="R33" s="16">
        <v>1063.0</v>
      </c>
      <c r="S33" s="17">
        <f t="shared" si="29"/>
        <v>2.927003882</v>
      </c>
      <c r="T33" s="16">
        <v>787.0</v>
      </c>
      <c r="U33" s="17">
        <f t="shared" si="30"/>
        <v>2.348272364</v>
      </c>
      <c r="V33" s="16">
        <v>714.0</v>
      </c>
      <c r="W33" s="17">
        <f t="shared" si="31"/>
        <v>1.822358346</v>
      </c>
      <c r="X33" s="16">
        <v>673.0</v>
      </c>
      <c r="Y33" s="17">
        <f t="shared" si="32"/>
        <v>2.300146963</v>
      </c>
      <c r="Z33" s="16">
        <v>864.0</v>
      </c>
      <c r="AA33" s="17">
        <f t="shared" si="33"/>
        <v>3.188897911</v>
      </c>
      <c r="AB33" s="16">
        <v>447.0</v>
      </c>
      <c r="AC33" s="17">
        <f t="shared" si="34"/>
        <v>2.461996034</v>
      </c>
      <c r="AD33" s="16">
        <v>99.0</v>
      </c>
      <c r="AE33" s="17">
        <f t="shared" si="35"/>
        <v>1.424460432</v>
      </c>
      <c r="AF33" s="16" t="s">
        <v>20</v>
      </c>
      <c r="AG33" s="16" t="s">
        <v>20</v>
      </c>
      <c r="AH33" s="16" t="s">
        <v>20</v>
      </c>
      <c r="AI33" s="16" t="s">
        <v>20</v>
      </c>
      <c r="AJ33" s="16" t="s">
        <v>20</v>
      </c>
      <c r="AK33" s="16" t="s">
        <v>20</v>
      </c>
      <c r="AL33" s="16" t="s">
        <v>20</v>
      </c>
      <c r="AM33" s="16" t="s">
        <v>20</v>
      </c>
    </row>
    <row r="34" ht="21.0" customHeight="1">
      <c r="A34" s="15" t="s">
        <v>24</v>
      </c>
      <c r="B34" s="16">
        <v>503.0</v>
      </c>
      <c r="C34" s="17">
        <f t="shared" si="21"/>
        <v>60.96969697</v>
      </c>
      <c r="D34" s="16">
        <v>607.0</v>
      </c>
      <c r="E34" s="17">
        <f t="shared" si="22"/>
        <v>61.25126135</v>
      </c>
      <c r="F34" s="16">
        <v>3389.0</v>
      </c>
      <c r="G34" s="17">
        <f t="shared" si="23"/>
        <v>80.34613561</v>
      </c>
      <c r="H34" s="16">
        <v>7257.0</v>
      </c>
      <c r="I34" s="17">
        <f t="shared" si="24"/>
        <v>73.38456871</v>
      </c>
      <c r="J34" s="16">
        <v>29992.0</v>
      </c>
      <c r="K34" s="17">
        <f t="shared" si="25"/>
        <v>86.53202539</v>
      </c>
      <c r="L34" s="16">
        <v>25453.0</v>
      </c>
      <c r="M34" s="17">
        <f t="shared" si="26"/>
        <v>86.98311804</v>
      </c>
      <c r="N34" s="16">
        <v>30245.0</v>
      </c>
      <c r="O34" s="17">
        <f t="shared" si="27"/>
        <v>87.95475034</v>
      </c>
      <c r="P34" s="16">
        <v>34633.0</v>
      </c>
      <c r="Q34" s="17">
        <f t="shared" si="28"/>
        <v>89.29022611</v>
      </c>
      <c r="R34" s="16">
        <v>32254.0</v>
      </c>
      <c r="S34" s="17">
        <f t="shared" si="29"/>
        <v>88.81240191</v>
      </c>
      <c r="T34" s="16">
        <v>29932.0</v>
      </c>
      <c r="U34" s="17">
        <f t="shared" si="30"/>
        <v>89.31192934</v>
      </c>
      <c r="V34" s="16">
        <v>35456.0</v>
      </c>
      <c r="W34" s="17">
        <f t="shared" si="31"/>
        <v>90.49515059</v>
      </c>
      <c r="X34" s="16">
        <v>25134.0</v>
      </c>
      <c r="Y34" s="17">
        <f t="shared" si="32"/>
        <v>85.90177381</v>
      </c>
      <c r="Z34" s="16">
        <v>24109.0</v>
      </c>
      <c r="AA34" s="17">
        <f t="shared" si="33"/>
        <v>88.98280062</v>
      </c>
      <c r="AB34" s="16">
        <v>15882.0</v>
      </c>
      <c r="AC34" s="17">
        <f t="shared" si="34"/>
        <v>87.47521481</v>
      </c>
      <c r="AD34" s="16">
        <v>6425.0</v>
      </c>
      <c r="AE34" s="17">
        <f t="shared" si="35"/>
        <v>92.44604317</v>
      </c>
      <c r="AF34" s="16" t="s">
        <v>20</v>
      </c>
      <c r="AG34" s="16" t="s">
        <v>20</v>
      </c>
      <c r="AH34" s="16" t="s">
        <v>20</v>
      </c>
      <c r="AI34" s="16" t="s">
        <v>20</v>
      </c>
      <c r="AJ34" s="16" t="s">
        <v>20</v>
      </c>
      <c r="AK34" s="16" t="s">
        <v>20</v>
      </c>
      <c r="AL34" s="16" t="s">
        <v>20</v>
      </c>
      <c r="AM34" s="16" t="s">
        <v>20</v>
      </c>
    </row>
    <row r="35" ht="21.0" customHeight="1">
      <c r="A35" s="15" t="s">
        <v>25</v>
      </c>
      <c r="B35" s="16">
        <v>54.0</v>
      </c>
      <c r="C35" s="17">
        <f t="shared" si="21"/>
        <v>6.545454545</v>
      </c>
      <c r="D35" s="16">
        <v>38.0</v>
      </c>
      <c r="E35" s="17">
        <f t="shared" si="22"/>
        <v>3.834510595</v>
      </c>
      <c r="F35" s="16">
        <v>300.0</v>
      </c>
      <c r="G35" s="17">
        <f t="shared" si="23"/>
        <v>7.112375533</v>
      </c>
      <c r="H35" s="16">
        <v>986.0</v>
      </c>
      <c r="I35" s="17">
        <f t="shared" si="24"/>
        <v>9.970674487</v>
      </c>
      <c r="J35" s="16">
        <v>1284.0</v>
      </c>
      <c r="K35" s="17">
        <f t="shared" si="25"/>
        <v>3.704558569</v>
      </c>
      <c r="L35" s="16">
        <v>1040.0</v>
      </c>
      <c r="M35" s="17">
        <f t="shared" si="26"/>
        <v>3.554097464</v>
      </c>
      <c r="N35" s="16">
        <v>1127.0</v>
      </c>
      <c r="O35" s="17">
        <f t="shared" si="27"/>
        <v>3.277401344</v>
      </c>
      <c r="P35" s="16">
        <v>1539.0</v>
      </c>
      <c r="Q35" s="17">
        <f t="shared" si="28"/>
        <v>3.967824271</v>
      </c>
      <c r="R35" s="16">
        <v>1251.0</v>
      </c>
      <c r="S35" s="17">
        <f t="shared" si="29"/>
        <v>3.444667786</v>
      </c>
      <c r="T35" s="16">
        <v>1073.0</v>
      </c>
      <c r="U35" s="17">
        <f t="shared" si="30"/>
        <v>3.201647073</v>
      </c>
      <c r="V35" s="16">
        <v>1507.0</v>
      </c>
      <c r="W35" s="17">
        <f t="shared" si="31"/>
        <v>3.846350179</v>
      </c>
      <c r="X35" s="16">
        <v>1150.0</v>
      </c>
      <c r="Y35" s="17">
        <f t="shared" si="32"/>
        <v>3.930414573</v>
      </c>
      <c r="Z35" s="16">
        <v>848.0</v>
      </c>
      <c r="AA35" s="17">
        <f t="shared" si="33"/>
        <v>3.129844246</v>
      </c>
      <c r="AB35" s="16">
        <v>429.0</v>
      </c>
      <c r="AC35" s="17">
        <f t="shared" si="34"/>
        <v>2.362855254</v>
      </c>
      <c r="AD35" s="16">
        <v>137.0</v>
      </c>
      <c r="AE35" s="17">
        <f t="shared" si="35"/>
        <v>1.971223022</v>
      </c>
      <c r="AF35" s="16" t="s">
        <v>20</v>
      </c>
      <c r="AG35" s="16" t="s">
        <v>20</v>
      </c>
      <c r="AH35" s="16" t="s">
        <v>20</v>
      </c>
      <c r="AI35" s="16" t="s">
        <v>20</v>
      </c>
      <c r="AJ35" s="16" t="s">
        <v>20</v>
      </c>
      <c r="AK35" s="16" t="s">
        <v>20</v>
      </c>
      <c r="AL35" s="16" t="s">
        <v>20</v>
      </c>
      <c r="AM35" s="16" t="s">
        <v>20</v>
      </c>
    </row>
    <row r="36" ht="21.0" customHeight="1">
      <c r="A36" s="18" t="s">
        <v>8</v>
      </c>
      <c r="B36" s="19">
        <f t="shared" ref="B36:AM36" si="36">SUM(B30:B35)</f>
        <v>825</v>
      </c>
      <c r="C36" s="21">
        <f t="shared" si="36"/>
        <v>100</v>
      </c>
      <c r="D36" s="19">
        <f t="shared" si="36"/>
        <v>991</v>
      </c>
      <c r="E36" s="21">
        <f t="shared" si="36"/>
        <v>100</v>
      </c>
      <c r="F36" s="19">
        <f t="shared" si="36"/>
        <v>4218</v>
      </c>
      <c r="G36" s="21">
        <f t="shared" si="36"/>
        <v>100</v>
      </c>
      <c r="H36" s="19">
        <f t="shared" si="36"/>
        <v>9889</v>
      </c>
      <c r="I36" s="21">
        <f t="shared" si="36"/>
        <v>100</v>
      </c>
      <c r="J36" s="19">
        <f t="shared" si="36"/>
        <v>34660</v>
      </c>
      <c r="K36" s="21">
        <f t="shared" si="36"/>
        <v>100</v>
      </c>
      <c r="L36" s="19">
        <f t="shared" si="36"/>
        <v>29262</v>
      </c>
      <c r="M36" s="21">
        <f t="shared" si="36"/>
        <v>100</v>
      </c>
      <c r="N36" s="19">
        <f t="shared" si="36"/>
        <v>34387</v>
      </c>
      <c r="O36" s="21">
        <f t="shared" si="36"/>
        <v>100</v>
      </c>
      <c r="P36" s="19">
        <f t="shared" si="36"/>
        <v>38787</v>
      </c>
      <c r="Q36" s="21">
        <f t="shared" si="36"/>
        <v>100</v>
      </c>
      <c r="R36" s="19">
        <f t="shared" si="36"/>
        <v>36317</v>
      </c>
      <c r="S36" s="21">
        <f t="shared" si="36"/>
        <v>100</v>
      </c>
      <c r="T36" s="19">
        <f t="shared" si="36"/>
        <v>33514</v>
      </c>
      <c r="U36" s="21">
        <f t="shared" si="36"/>
        <v>100</v>
      </c>
      <c r="V36" s="19">
        <f t="shared" si="36"/>
        <v>39180</v>
      </c>
      <c r="W36" s="21">
        <f t="shared" si="36"/>
        <v>100</v>
      </c>
      <c r="X36" s="19">
        <f t="shared" si="36"/>
        <v>29259</v>
      </c>
      <c r="Y36" s="25">
        <f t="shared" si="36"/>
        <v>100</v>
      </c>
      <c r="Z36" s="19">
        <f t="shared" si="36"/>
        <v>27094</v>
      </c>
      <c r="AA36" s="25">
        <f t="shared" si="36"/>
        <v>100</v>
      </c>
      <c r="AB36" s="19">
        <f t="shared" si="36"/>
        <v>18156</v>
      </c>
      <c r="AC36" s="25">
        <f t="shared" si="36"/>
        <v>100</v>
      </c>
      <c r="AD36" s="19">
        <f t="shared" si="36"/>
        <v>6950</v>
      </c>
      <c r="AE36" s="25">
        <f t="shared" si="36"/>
        <v>100</v>
      </c>
      <c r="AF36" s="19">
        <f t="shared" si="36"/>
        <v>0</v>
      </c>
      <c r="AG36" s="25">
        <f t="shared" si="36"/>
        <v>0</v>
      </c>
      <c r="AH36" s="19">
        <f t="shared" si="36"/>
        <v>0</v>
      </c>
      <c r="AI36" s="25">
        <f t="shared" si="36"/>
        <v>0</v>
      </c>
      <c r="AJ36" s="19">
        <f t="shared" si="36"/>
        <v>0</v>
      </c>
      <c r="AK36" s="25">
        <f t="shared" si="36"/>
        <v>0</v>
      </c>
      <c r="AL36" s="19">
        <f t="shared" si="36"/>
        <v>0</v>
      </c>
      <c r="AM36" s="25">
        <f t="shared" si="36"/>
        <v>0</v>
      </c>
    </row>
    <row r="37" ht="12.0" customHeight="1">
      <c r="A37" s="6"/>
      <c r="B37" s="1"/>
      <c r="C37" s="1"/>
      <c r="D37" s="1"/>
      <c r="E37" s="1"/>
      <c r="F37" s="24"/>
      <c r="G37" s="1"/>
      <c r="H37" s="24"/>
      <c r="I37" s="1"/>
      <c r="J37" s="24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24"/>
      <c r="W37" s="1"/>
      <c r="X37" s="24"/>
      <c r="Y37" s="1"/>
      <c r="Z37" s="24"/>
      <c r="AA37" s="1"/>
      <c r="AB37" s="24"/>
      <c r="AC37" s="1"/>
      <c r="AD37" s="24"/>
      <c r="AE37" s="1"/>
      <c r="AF37" s="24"/>
      <c r="AG37" s="1"/>
      <c r="AH37" s="24"/>
      <c r="AI37" s="1"/>
      <c r="AJ37" s="24"/>
      <c r="AK37" s="1"/>
      <c r="AL37" s="24"/>
      <c r="AM37" s="1"/>
    </row>
    <row r="38" ht="21.0" customHeight="1">
      <c r="A38" s="18" t="s">
        <v>9</v>
      </c>
      <c r="B38" s="19">
        <v>19044.0</v>
      </c>
      <c r="C38" s="20">
        <f>B36/B38*100</f>
        <v>4.332073094</v>
      </c>
      <c r="D38" s="19">
        <v>41164.0</v>
      </c>
      <c r="E38" s="20">
        <f>D36/D38*100</f>
        <v>2.407443397</v>
      </c>
      <c r="F38" s="19">
        <v>91523.0</v>
      </c>
      <c r="G38" s="20">
        <f>F36/F38*100</f>
        <v>4.6086776</v>
      </c>
      <c r="H38" s="19">
        <v>86249.0</v>
      </c>
      <c r="I38" s="20">
        <f>H36/H38*100</f>
        <v>11.46564018</v>
      </c>
      <c r="J38" s="19">
        <v>89610.0</v>
      </c>
      <c r="K38" s="20">
        <f>J36/J38*100</f>
        <v>38.67871889</v>
      </c>
      <c r="L38" s="19">
        <v>86341.0</v>
      </c>
      <c r="M38" s="20">
        <f>L36/L38*100</f>
        <v>33.89119885</v>
      </c>
      <c r="N38" s="19">
        <v>97376.0</v>
      </c>
      <c r="O38" s="20">
        <f>N36/N38*100</f>
        <v>35.31362964</v>
      </c>
      <c r="P38" s="19">
        <v>104308.0</v>
      </c>
      <c r="Q38" s="20">
        <f>P36/P38*100</f>
        <v>37.1850673</v>
      </c>
      <c r="R38" s="19">
        <v>96260.0</v>
      </c>
      <c r="S38" s="20">
        <f>R36/R38*100</f>
        <v>37.72802826</v>
      </c>
      <c r="T38" s="19">
        <v>113965.0</v>
      </c>
      <c r="U38" s="20">
        <f>T36/T38*100</f>
        <v>29.40727416</v>
      </c>
      <c r="V38" s="19">
        <v>145251.0</v>
      </c>
      <c r="W38" s="20">
        <f>V36/V38*100</f>
        <v>26.97399674</v>
      </c>
      <c r="X38" s="19">
        <v>147671.0</v>
      </c>
      <c r="Y38" s="22">
        <f>X36/X38*100</f>
        <v>19.81363978</v>
      </c>
      <c r="Z38" s="19">
        <f>+Z25</f>
        <v>155733</v>
      </c>
      <c r="AA38" s="22">
        <f>Z36/Z38*100</f>
        <v>17.39772559</v>
      </c>
      <c r="AB38" s="19">
        <f>+AB25</f>
        <v>101056</v>
      </c>
      <c r="AC38" s="22">
        <f>AB36/AB38*100</f>
        <v>17.96627612</v>
      </c>
      <c r="AD38" s="19">
        <f>+AD25</f>
        <v>41511</v>
      </c>
      <c r="AE38" s="22">
        <f>AD36/AD38*100</f>
        <v>16.74255017</v>
      </c>
      <c r="AF38" s="19">
        <f>+AF25</f>
        <v>115201</v>
      </c>
      <c r="AG38" s="22">
        <f>AF36/AF38*100</f>
        <v>0</v>
      </c>
      <c r="AH38" s="19">
        <f>+AH25</f>
        <v>138416</v>
      </c>
      <c r="AI38" s="22">
        <f>AH36/AH38*100</f>
        <v>0</v>
      </c>
      <c r="AJ38" s="19">
        <f>+AJ25</f>
        <v>63773</v>
      </c>
      <c r="AK38" s="22">
        <f>AJ36/AJ38*100</f>
        <v>0</v>
      </c>
      <c r="AL38" s="19">
        <f>+AL25</f>
        <v>42331</v>
      </c>
      <c r="AM38" s="22">
        <f>AL36/AL38*100</f>
        <v>0</v>
      </c>
    </row>
    <row r="39" ht="21.0" customHeight="1">
      <c r="A39" s="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</row>
    <row r="40" ht="21.0" customHeight="1">
      <c r="A40" s="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</row>
    <row r="41" ht="21.0" customHeight="1">
      <c r="A41" s="7" t="s">
        <v>26</v>
      </c>
      <c r="B41" s="8">
        <v>2007.0</v>
      </c>
      <c r="C41" s="9"/>
      <c r="D41" s="8">
        <v>2008.0</v>
      </c>
      <c r="E41" s="9"/>
      <c r="F41" s="8">
        <v>2009.0</v>
      </c>
      <c r="G41" s="9"/>
      <c r="H41" s="8">
        <v>2010.0</v>
      </c>
      <c r="I41" s="9"/>
      <c r="J41" s="8">
        <v>2011.0</v>
      </c>
      <c r="K41" s="9"/>
      <c r="L41" s="8">
        <v>2012.0</v>
      </c>
      <c r="M41" s="9"/>
      <c r="N41" s="8">
        <v>2013.0</v>
      </c>
      <c r="O41" s="9"/>
      <c r="P41" s="8">
        <v>2014.0</v>
      </c>
      <c r="Q41" s="9"/>
      <c r="R41" s="8">
        <v>2015.0</v>
      </c>
      <c r="S41" s="9"/>
      <c r="T41" s="8">
        <v>2016.0</v>
      </c>
      <c r="U41" s="9"/>
      <c r="V41" s="8">
        <v>2017.0</v>
      </c>
      <c r="W41" s="9"/>
      <c r="X41" s="8">
        <v>2018.0</v>
      </c>
      <c r="Y41" s="10"/>
      <c r="Z41" s="8">
        <v>2019.0</v>
      </c>
      <c r="AA41" s="10"/>
      <c r="AB41" s="8">
        <v>2020.0</v>
      </c>
      <c r="AC41" s="10"/>
      <c r="AD41" s="8">
        <v>2021.0</v>
      </c>
      <c r="AE41" s="10"/>
      <c r="AF41" s="8">
        <v>2022.0</v>
      </c>
      <c r="AG41" s="10"/>
      <c r="AH41" s="8">
        <v>2023.0</v>
      </c>
      <c r="AI41" s="10"/>
      <c r="AJ41" s="8">
        <v>2024.0</v>
      </c>
      <c r="AK41" s="10"/>
      <c r="AL41" s="8">
        <v>2025.0</v>
      </c>
      <c r="AM41" s="10"/>
    </row>
    <row r="42" ht="21.0" customHeight="1">
      <c r="A42" s="11"/>
      <c r="B42" s="12" t="s">
        <v>4</v>
      </c>
      <c r="C42" s="12" t="s">
        <v>5</v>
      </c>
      <c r="D42" s="12" t="s">
        <v>4</v>
      </c>
      <c r="E42" s="12" t="s">
        <v>5</v>
      </c>
      <c r="F42" s="12" t="s">
        <v>4</v>
      </c>
      <c r="G42" s="12" t="s">
        <v>5</v>
      </c>
      <c r="H42" s="12" t="s">
        <v>4</v>
      </c>
      <c r="I42" s="12" t="s">
        <v>5</v>
      </c>
      <c r="J42" s="12" t="s">
        <v>4</v>
      </c>
      <c r="K42" s="12" t="s">
        <v>5</v>
      </c>
      <c r="L42" s="13" t="s">
        <v>4</v>
      </c>
      <c r="M42" s="12" t="s">
        <v>5</v>
      </c>
      <c r="N42" s="13" t="s">
        <v>4</v>
      </c>
      <c r="O42" s="12" t="s">
        <v>5</v>
      </c>
      <c r="P42" s="13" t="s">
        <v>4</v>
      </c>
      <c r="Q42" s="12" t="s">
        <v>5</v>
      </c>
      <c r="R42" s="13" t="s">
        <v>4</v>
      </c>
      <c r="S42" s="12" t="s">
        <v>5</v>
      </c>
      <c r="T42" s="13" t="s">
        <v>4</v>
      </c>
      <c r="U42" s="12" t="s">
        <v>5</v>
      </c>
      <c r="V42" s="12" t="s">
        <v>4</v>
      </c>
      <c r="W42" s="12" t="s">
        <v>5</v>
      </c>
      <c r="X42" s="12" t="s">
        <v>4</v>
      </c>
      <c r="Y42" s="14" t="s">
        <v>5</v>
      </c>
      <c r="Z42" s="12" t="s">
        <v>4</v>
      </c>
      <c r="AA42" s="14" t="s">
        <v>5</v>
      </c>
      <c r="AB42" s="12" t="s">
        <v>4</v>
      </c>
      <c r="AC42" s="14" t="s">
        <v>5</v>
      </c>
      <c r="AD42" s="12" t="s">
        <v>4</v>
      </c>
      <c r="AE42" s="14" t="s">
        <v>5</v>
      </c>
      <c r="AF42" s="12" t="s">
        <v>4</v>
      </c>
      <c r="AG42" s="14" t="s">
        <v>5</v>
      </c>
      <c r="AH42" s="12" t="s">
        <v>4</v>
      </c>
      <c r="AI42" s="14" t="s">
        <v>5</v>
      </c>
      <c r="AJ42" s="12" t="s">
        <v>4</v>
      </c>
      <c r="AK42" s="14" t="s">
        <v>5</v>
      </c>
      <c r="AL42" s="12" t="s">
        <v>4</v>
      </c>
      <c r="AM42" s="14" t="s">
        <v>5</v>
      </c>
    </row>
    <row r="43" ht="21.0" customHeight="1">
      <c r="A43" s="15" t="s">
        <v>27</v>
      </c>
      <c r="B43" s="16">
        <v>49.0</v>
      </c>
      <c r="C43" s="17">
        <f t="shared" ref="C43:C52" si="37">+B43/B$53*100</f>
        <v>3.26449034</v>
      </c>
      <c r="D43" s="16">
        <v>40.0</v>
      </c>
      <c r="E43" s="17">
        <f t="shared" ref="E43:E52" si="38">+D43/D$53*100</f>
        <v>1.635322976</v>
      </c>
      <c r="F43" s="16">
        <v>265.0</v>
      </c>
      <c r="G43" s="17">
        <f t="shared" ref="G43:G52" si="39">+F43/F$53*100</f>
        <v>3.237629811</v>
      </c>
      <c r="H43" s="16">
        <v>401.0</v>
      </c>
      <c r="I43" s="17">
        <f t="shared" ref="I43:I52" si="40">+H43/H$53*100</f>
        <v>3.696533923</v>
      </c>
      <c r="J43" s="16">
        <v>2669.0</v>
      </c>
      <c r="K43" s="17">
        <f t="shared" ref="K43:K52" si="41">+J43/J$53*100</f>
        <v>9.169615556</v>
      </c>
      <c r="L43" s="16">
        <v>2571.0</v>
      </c>
      <c r="M43" s="17">
        <f t="shared" ref="M43:M52" si="42">+L43/L$53*100</f>
        <v>10.81115176</v>
      </c>
      <c r="N43" s="16">
        <v>2894.0</v>
      </c>
      <c r="O43" s="17">
        <f t="shared" ref="O43:O52" si="43">+N43/N$53*100</f>
        <v>10.84788965</v>
      </c>
      <c r="P43" s="16">
        <v>3176.0</v>
      </c>
      <c r="Q43" s="17">
        <f t="shared" ref="Q43:Q52" si="44">+P43/P$53*100</f>
        <v>10.0860618</v>
      </c>
      <c r="R43" s="16">
        <v>2824.0</v>
      </c>
      <c r="S43" s="17">
        <f t="shared" ref="S43:S52" si="45">+R43/R$53*100</f>
        <v>10.52004172</v>
      </c>
      <c r="T43" s="16">
        <v>2469.0</v>
      </c>
      <c r="U43" s="17">
        <f t="shared" ref="U43:U52" si="46">+T43/T$53*100</f>
        <v>10.14671434</v>
      </c>
      <c r="V43" s="16">
        <v>1878.0</v>
      </c>
      <c r="W43" s="17">
        <f t="shared" ref="W43:W52" si="47">+V43/V$53*100</f>
        <v>11.74704447</v>
      </c>
      <c r="X43" s="16">
        <v>1168.0</v>
      </c>
      <c r="Y43" s="17">
        <f t="shared" ref="Y43:Y52" si="48">+X43/X$53*100</f>
        <v>9.920163071</v>
      </c>
      <c r="Z43" s="16">
        <v>1059.0</v>
      </c>
      <c r="AA43" s="17">
        <f t="shared" ref="AA43:AA52" si="49">+Z43/Z$53*100</f>
        <v>9.379151537</v>
      </c>
      <c r="AB43" s="16">
        <v>595.0</v>
      </c>
      <c r="AC43" s="17">
        <f t="shared" ref="AC43:AC52" si="50">+AB43/AB$53*100</f>
        <v>7.678410117</v>
      </c>
      <c r="AD43" s="16">
        <v>162.0</v>
      </c>
      <c r="AE43" s="17">
        <f t="shared" ref="AE43:AE52" si="51">+AD43/AD$53*100</f>
        <v>6.385494679</v>
      </c>
      <c r="AF43" s="16">
        <v>1093.0</v>
      </c>
      <c r="AG43" s="17">
        <f t="shared" ref="AG43:AG52" si="52">+AF43/AF$53*100</f>
        <v>13.44734252</v>
      </c>
      <c r="AH43" s="16">
        <v>816.0</v>
      </c>
      <c r="AI43" s="17">
        <f t="shared" ref="AI43:AI52" si="53">+AH43/AH$53*100</f>
        <v>11.6588084</v>
      </c>
      <c r="AJ43" s="16">
        <f>142+142</f>
        <v>284</v>
      </c>
      <c r="AK43" s="17">
        <f t="shared" ref="AK43:AK52" si="54">+AJ43/AJ$53*100</f>
        <v>11.85803758</v>
      </c>
      <c r="AL43" s="16">
        <v>429.0</v>
      </c>
      <c r="AM43" s="17">
        <f t="shared" ref="AM43:AM52" si="55">+AL43/AL$53*100</f>
        <v>15.35982814</v>
      </c>
    </row>
    <row r="44" ht="21.0" customHeight="1">
      <c r="A44" s="15" t="s">
        <v>28</v>
      </c>
      <c r="B44" s="16">
        <v>364.0</v>
      </c>
      <c r="C44" s="17">
        <f t="shared" si="37"/>
        <v>24.25049967</v>
      </c>
      <c r="D44" s="16">
        <v>355.0</v>
      </c>
      <c r="E44" s="17">
        <f t="shared" si="38"/>
        <v>14.51349141</v>
      </c>
      <c r="F44" s="16">
        <v>343.0</v>
      </c>
      <c r="G44" s="17">
        <f t="shared" si="39"/>
        <v>4.190592547</v>
      </c>
      <c r="H44" s="16">
        <v>615.0</v>
      </c>
      <c r="I44" s="17">
        <f t="shared" si="40"/>
        <v>5.669247788</v>
      </c>
      <c r="J44" s="16">
        <v>2495.0</v>
      </c>
      <c r="K44" s="17">
        <f t="shared" si="41"/>
        <v>8.571821211</v>
      </c>
      <c r="L44" s="16">
        <v>2416.0</v>
      </c>
      <c r="M44" s="17">
        <f t="shared" si="42"/>
        <v>10.15937093</v>
      </c>
      <c r="N44" s="16">
        <v>3184.0</v>
      </c>
      <c r="O44" s="17">
        <f t="shared" si="43"/>
        <v>11.93492766</v>
      </c>
      <c r="P44" s="16">
        <v>5297.0</v>
      </c>
      <c r="Q44" s="17">
        <f t="shared" si="44"/>
        <v>16.82174728</v>
      </c>
      <c r="R44" s="16">
        <v>4345.0</v>
      </c>
      <c r="S44" s="17">
        <f t="shared" si="45"/>
        <v>16.18611235</v>
      </c>
      <c r="T44" s="16">
        <v>4410.0</v>
      </c>
      <c r="U44" s="17">
        <f t="shared" si="46"/>
        <v>18.12353594</v>
      </c>
      <c r="V44" s="16">
        <v>1532.0</v>
      </c>
      <c r="W44" s="17">
        <f t="shared" si="47"/>
        <v>9.582786014</v>
      </c>
      <c r="X44" s="16">
        <v>1331.0</v>
      </c>
      <c r="Y44" s="17">
        <f t="shared" si="48"/>
        <v>11.30456939</v>
      </c>
      <c r="Z44" s="16">
        <v>1315.0</v>
      </c>
      <c r="AA44" s="17">
        <f t="shared" si="49"/>
        <v>11.64644407</v>
      </c>
      <c r="AB44" s="16">
        <v>650.0</v>
      </c>
      <c r="AC44" s="17">
        <f t="shared" si="50"/>
        <v>8.38817912</v>
      </c>
      <c r="AD44" s="16">
        <v>283.0</v>
      </c>
      <c r="AE44" s="17">
        <f t="shared" si="51"/>
        <v>11.15490737</v>
      </c>
      <c r="AF44" s="16">
        <v>852.0</v>
      </c>
      <c r="AG44" s="17">
        <f t="shared" si="52"/>
        <v>10.48228346</v>
      </c>
      <c r="AH44" s="16">
        <v>651.0</v>
      </c>
      <c r="AI44" s="17">
        <f t="shared" si="53"/>
        <v>9.301328761</v>
      </c>
      <c r="AJ44" s="16">
        <f>128+160</f>
        <v>288</v>
      </c>
      <c r="AK44" s="17">
        <f t="shared" si="54"/>
        <v>12.02505219</v>
      </c>
      <c r="AL44" s="16">
        <v>282.0</v>
      </c>
      <c r="AM44" s="17">
        <f t="shared" si="55"/>
        <v>10.09667025</v>
      </c>
    </row>
    <row r="45" ht="21.0" customHeight="1">
      <c r="A45" s="15" t="s">
        <v>29</v>
      </c>
      <c r="B45" s="16">
        <v>66.0</v>
      </c>
      <c r="C45" s="17">
        <f t="shared" si="37"/>
        <v>4.397068621</v>
      </c>
      <c r="D45" s="16">
        <v>130.0</v>
      </c>
      <c r="E45" s="17">
        <f t="shared" si="38"/>
        <v>5.314799673</v>
      </c>
      <c r="F45" s="16">
        <v>1937.0</v>
      </c>
      <c r="G45" s="17">
        <f t="shared" si="39"/>
        <v>23.6652413</v>
      </c>
      <c r="H45" s="16">
        <v>1968.0</v>
      </c>
      <c r="I45" s="17">
        <f t="shared" si="40"/>
        <v>18.14159292</v>
      </c>
      <c r="J45" s="16">
        <v>3446.0</v>
      </c>
      <c r="K45" s="17">
        <f t="shared" si="41"/>
        <v>11.83907651</v>
      </c>
      <c r="L45" s="16">
        <v>2203.0</v>
      </c>
      <c r="M45" s="17">
        <f t="shared" si="42"/>
        <v>9.26369791</v>
      </c>
      <c r="N45" s="16">
        <v>1992.0</v>
      </c>
      <c r="O45" s="17">
        <f t="shared" si="43"/>
        <v>7.466826599</v>
      </c>
      <c r="P45" s="16">
        <v>2319.0</v>
      </c>
      <c r="Q45" s="17">
        <f t="shared" si="44"/>
        <v>7.364476484</v>
      </c>
      <c r="R45" s="16">
        <v>2186.0</v>
      </c>
      <c r="S45" s="17">
        <f t="shared" si="45"/>
        <v>8.143346744</v>
      </c>
      <c r="T45" s="16">
        <v>1847.0</v>
      </c>
      <c r="U45" s="17">
        <f t="shared" si="46"/>
        <v>7.590514939</v>
      </c>
      <c r="V45" s="16">
        <v>1141.0</v>
      </c>
      <c r="W45" s="17">
        <f t="shared" si="47"/>
        <v>7.137048852</v>
      </c>
      <c r="X45" s="16">
        <v>824.0</v>
      </c>
      <c r="Y45" s="17">
        <f t="shared" si="48"/>
        <v>6.998471208</v>
      </c>
      <c r="Z45" s="16">
        <v>1296.0</v>
      </c>
      <c r="AA45" s="17">
        <f t="shared" si="49"/>
        <v>11.47816845</v>
      </c>
      <c r="AB45" s="16">
        <v>621.0</v>
      </c>
      <c r="AC45" s="17">
        <f t="shared" si="50"/>
        <v>8.013937282</v>
      </c>
      <c r="AD45" s="16">
        <v>225.0</v>
      </c>
      <c r="AE45" s="17">
        <f t="shared" si="51"/>
        <v>8.868742609</v>
      </c>
      <c r="AF45" s="16">
        <v>0.0</v>
      </c>
      <c r="AG45" s="17">
        <f t="shared" si="52"/>
        <v>0</v>
      </c>
      <c r="AH45" s="16">
        <v>0.0</v>
      </c>
      <c r="AI45" s="17">
        <f t="shared" si="53"/>
        <v>0</v>
      </c>
      <c r="AJ45" s="16">
        <f>0+0</f>
        <v>0</v>
      </c>
      <c r="AK45" s="17">
        <f t="shared" si="54"/>
        <v>0</v>
      </c>
      <c r="AL45" s="16">
        <v>16.0</v>
      </c>
      <c r="AM45" s="17">
        <f t="shared" si="55"/>
        <v>0.5728607232</v>
      </c>
    </row>
    <row r="46" ht="21.0" customHeight="1">
      <c r="A46" s="15" t="s">
        <v>30</v>
      </c>
      <c r="B46" s="16">
        <v>139.0</v>
      </c>
      <c r="C46" s="17">
        <f t="shared" si="37"/>
        <v>9.260493005</v>
      </c>
      <c r="D46" s="16">
        <v>58.0</v>
      </c>
      <c r="E46" s="17">
        <f t="shared" si="38"/>
        <v>2.371218316</v>
      </c>
      <c r="F46" s="16">
        <v>266.0</v>
      </c>
      <c r="G46" s="17">
        <f t="shared" si="39"/>
        <v>3.249847282</v>
      </c>
      <c r="H46" s="16">
        <v>760.0</v>
      </c>
      <c r="I46" s="17">
        <f t="shared" si="40"/>
        <v>7.005899705</v>
      </c>
      <c r="J46" s="16">
        <v>744.0</v>
      </c>
      <c r="K46" s="17">
        <f t="shared" si="41"/>
        <v>2.556086165</v>
      </c>
      <c r="L46" s="16">
        <v>524.0</v>
      </c>
      <c r="M46" s="17">
        <f t="shared" si="42"/>
        <v>2.203439721</v>
      </c>
      <c r="N46" s="16">
        <v>507.0</v>
      </c>
      <c r="O46" s="17">
        <f t="shared" si="43"/>
        <v>1.900442312</v>
      </c>
      <c r="P46" s="16">
        <v>603.0</v>
      </c>
      <c r="Q46" s="17">
        <f t="shared" si="44"/>
        <v>1.914954429</v>
      </c>
      <c r="R46" s="16">
        <v>653.0</v>
      </c>
      <c r="S46" s="17">
        <f t="shared" si="45"/>
        <v>2.432573387</v>
      </c>
      <c r="T46" s="16">
        <v>455.0</v>
      </c>
      <c r="U46" s="17">
        <f t="shared" si="46"/>
        <v>1.869888629</v>
      </c>
      <c r="V46" s="16">
        <v>482.0</v>
      </c>
      <c r="W46" s="17">
        <f t="shared" si="47"/>
        <v>3.014949647</v>
      </c>
      <c r="X46" s="16">
        <v>396.0</v>
      </c>
      <c r="Y46" s="17">
        <f t="shared" si="48"/>
        <v>3.363342959</v>
      </c>
      <c r="Z46" s="16">
        <v>386.0</v>
      </c>
      <c r="AA46" s="17">
        <f t="shared" si="49"/>
        <v>3.418652024</v>
      </c>
      <c r="AB46" s="16">
        <v>323.0</v>
      </c>
      <c r="AC46" s="17">
        <f t="shared" si="50"/>
        <v>4.168279778</v>
      </c>
      <c r="AD46" s="16">
        <v>106.0</v>
      </c>
      <c r="AE46" s="17">
        <f t="shared" si="51"/>
        <v>4.178163185</v>
      </c>
      <c r="AF46" s="16">
        <v>767.0</v>
      </c>
      <c r="AG46" s="17">
        <f t="shared" si="52"/>
        <v>9.436515748</v>
      </c>
      <c r="AH46" s="16">
        <v>653.0</v>
      </c>
      <c r="AI46" s="17">
        <f t="shared" si="53"/>
        <v>9.329904272</v>
      </c>
      <c r="AJ46" s="16">
        <f>112+112</f>
        <v>224</v>
      </c>
      <c r="AK46" s="17">
        <f t="shared" si="54"/>
        <v>9.352818372</v>
      </c>
      <c r="AL46" s="16">
        <v>312.0</v>
      </c>
      <c r="AM46" s="17">
        <f t="shared" si="55"/>
        <v>11.1707841</v>
      </c>
    </row>
    <row r="47" ht="21.0" customHeight="1">
      <c r="A47" s="15" t="s">
        <v>31</v>
      </c>
      <c r="B47" s="16">
        <v>64.0</v>
      </c>
      <c r="C47" s="17">
        <f t="shared" si="37"/>
        <v>4.263824117</v>
      </c>
      <c r="D47" s="16">
        <v>103.0</v>
      </c>
      <c r="E47" s="17">
        <f t="shared" si="38"/>
        <v>4.210956664</v>
      </c>
      <c r="F47" s="16">
        <v>443.0</v>
      </c>
      <c r="G47" s="17">
        <f t="shared" si="39"/>
        <v>5.412339646</v>
      </c>
      <c r="H47" s="16">
        <v>555.0</v>
      </c>
      <c r="I47" s="17">
        <f t="shared" si="40"/>
        <v>5.116150442</v>
      </c>
      <c r="J47" s="16">
        <v>1925.0</v>
      </c>
      <c r="K47" s="17">
        <f t="shared" si="41"/>
        <v>6.613529392</v>
      </c>
      <c r="L47" s="16">
        <v>1340.0</v>
      </c>
      <c r="M47" s="17">
        <f t="shared" si="42"/>
        <v>5.634750431</v>
      </c>
      <c r="N47" s="16">
        <v>1974.0</v>
      </c>
      <c r="O47" s="17">
        <f t="shared" si="43"/>
        <v>7.399355274</v>
      </c>
      <c r="P47" s="16">
        <v>2237.0</v>
      </c>
      <c r="Q47" s="17">
        <f t="shared" si="44"/>
        <v>7.104068087</v>
      </c>
      <c r="R47" s="16">
        <v>1657.0</v>
      </c>
      <c r="S47" s="17">
        <f t="shared" si="45"/>
        <v>6.172701535</v>
      </c>
      <c r="T47" s="16">
        <v>1566.0</v>
      </c>
      <c r="U47" s="17">
        <f t="shared" si="46"/>
        <v>6.435704599</v>
      </c>
      <c r="V47" s="16">
        <v>1108.0</v>
      </c>
      <c r="W47" s="17">
        <f t="shared" si="47"/>
        <v>6.930631138</v>
      </c>
      <c r="X47" s="16">
        <v>544.0</v>
      </c>
      <c r="Y47" s="17">
        <f t="shared" si="48"/>
        <v>4.620349924</v>
      </c>
      <c r="Z47" s="16">
        <v>447.0</v>
      </c>
      <c r="AA47" s="17">
        <f t="shared" si="49"/>
        <v>3.958905323</v>
      </c>
      <c r="AB47" s="16">
        <v>784.0</v>
      </c>
      <c r="AC47" s="17">
        <f t="shared" si="50"/>
        <v>10.11743451</v>
      </c>
      <c r="AD47" s="16">
        <v>220.0</v>
      </c>
      <c r="AE47" s="17">
        <f t="shared" si="51"/>
        <v>8.67165944</v>
      </c>
      <c r="AF47" s="16">
        <v>768.0</v>
      </c>
      <c r="AG47" s="17">
        <f t="shared" si="52"/>
        <v>9.448818898</v>
      </c>
      <c r="AH47" s="16">
        <v>583.0</v>
      </c>
      <c r="AI47" s="17">
        <f t="shared" si="53"/>
        <v>8.329761394</v>
      </c>
      <c r="AJ47" s="16">
        <f>132+159</f>
        <v>291</v>
      </c>
      <c r="AK47" s="17">
        <f t="shared" si="54"/>
        <v>12.15031315</v>
      </c>
      <c r="AL47" s="16">
        <v>264.0</v>
      </c>
      <c r="AM47" s="17">
        <f t="shared" si="55"/>
        <v>9.452201933</v>
      </c>
    </row>
    <row r="48" ht="21.0" customHeight="1">
      <c r="A48" s="15" t="s">
        <v>32</v>
      </c>
      <c r="B48" s="16">
        <v>238.0</v>
      </c>
      <c r="C48" s="17">
        <f t="shared" si="37"/>
        <v>15.85609594</v>
      </c>
      <c r="D48" s="16">
        <v>257.0</v>
      </c>
      <c r="E48" s="17">
        <f t="shared" si="38"/>
        <v>10.50695012</v>
      </c>
      <c r="F48" s="16">
        <v>1566.0</v>
      </c>
      <c r="G48" s="17">
        <f t="shared" si="39"/>
        <v>19.13255956</v>
      </c>
      <c r="H48" s="16">
        <v>2906.0</v>
      </c>
      <c r="I48" s="17">
        <f t="shared" si="40"/>
        <v>26.78834808</v>
      </c>
      <c r="J48" s="16">
        <v>2889.0</v>
      </c>
      <c r="K48" s="17">
        <f t="shared" si="41"/>
        <v>9.925447487</v>
      </c>
      <c r="L48" s="16">
        <v>2828.0</v>
      </c>
      <c r="M48" s="17">
        <f t="shared" si="42"/>
        <v>11.89184643</v>
      </c>
      <c r="N48" s="16">
        <v>2813.0</v>
      </c>
      <c r="O48" s="17">
        <f t="shared" si="43"/>
        <v>10.54426869</v>
      </c>
      <c r="P48" s="16">
        <v>2884.0</v>
      </c>
      <c r="Q48" s="17">
        <f t="shared" si="44"/>
        <v>9.158753851</v>
      </c>
      <c r="R48" s="16">
        <v>3210.0</v>
      </c>
      <c r="S48" s="17">
        <f t="shared" si="45"/>
        <v>11.95797944</v>
      </c>
      <c r="T48" s="16">
        <v>2605.0</v>
      </c>
      <c r="U48" s="17">
        <f t="shared" si="46"/>
        <v>10.7056261</v>
      </c>
      <c r="V48" s="16">
        <v>4128.0</v>
      </c>
      <c r="W48" s="17">
        <f t="shared" si="47"/>
        <v>25.82097955</v>
      </c>
      <c r="X48" s="16">
        <v>2672.0</v>
      </c>
      <c r="Y48" s="17">
        <f t="shared" si="48"/>
        <v>22.69407168</v>
      </c>
      <c r="Z48" s="16">
        <v>1862.0</v>
      </c>
      <c r="AA48" s="17">
        <f t="shared" si="49"/>
        <v>16.49101054</v>
      </c>
      <c r="AB48" s="16">
        <v>1262.0</v>
      </c>
      <c r="AC48" s="17">
        <f t="shared" si="50"/>
        <v>16.28597238</v>
      </c>
      <c r="AD48" s="16">
        <v>310.0</v>
      </c>
      <c r="AE48" s="17">
        <f t="shared" si="51"/>
        <v>12.21915648</v>
      </c>
      <c r="AF48" s="16">
        <v>3825.0</v>
      </c>
      <c r="AG48" s="17">
        <f t="shared" si="52"/>
        <v>47.05954724</v>
      </c>
      <c r="AH48" s="16">
        <v>3487.0</v>
      </c>
      <c r="AI48" s="17">
        <f t="shared" si="53"/>
        <v>49.82140306</v>
      </c>
      <c r="AJ48" s="16">
        <f>485+496</f>
        <v>981</v>
      </c>
      <c r="AK48" s="17">
        <f t="shared" si="54"/>
        <v>40.96033403</v>
      </c>
      <c r="AL48" s="16">
        <v>1149.0</v>
      </c>
      <c r="AM48" s="17">
        <f t="shared" si="55"/>
        <v>41.13856069</v>
      </c>
    </row>
    <row r="49" ht="21.0" customHeight="1">
      <c r="A49" s="15" t="s">
        <v>33</v>
      </c>
      <c r="B49" s="16">
        <v>149.0</v>
      </c>
      <c r="C49" s="17">
        <f t="shared" si="37"/>
        <v>9.926715523</v>
      </c>
      <c r="D49" s="16">
        <v>897.0</v>
      </c>
      <c r="E49" s="17">
        <f t="shared" si="38"/>
        <v>36.67211774</v>
      </c>
      <c r="F49" s="16">
        <v>2290.0</v>
      </c>
      <c r="G49" s="17">
        <f t="shared" si="39"/>
        <v>27.97800855</v>
      </c>
      <c r="H49" s="16">
        <v>1737.0</v>
      </c>
      <c r="I49" s="17">
        <f t="shared" si="40"/>
        <v>16.01216814</v>
      </c>
      <c r="J49" s="16">
        <v>7304.0</v>
      </c>
      <c r="K49" s="17">
        <f t="shared" si="41"/>
        <v>25.09362009</v>
      </c>
      <c r="L49" s="16">
        <v>6384.0</v>
      </c>
      <c r="M49" s="17">
        <f t="shared" si="42"/>
        <v>26.84496026</v>
      </c>
      <c r="N49" s="16">
        <v>6664.0</v>
      </c>
      <c r="O49" s="17">
        <f t="shared" si="43"/>
        <v>24.97938376</v>
      </c>
      <c r="P49" s="16">
        <v>7034.0</v>
      </c>
      <c r="Q49" s="17">
        <f t="shared" si="44"/>
        <v>22.33795929</v>
      </c>
      <c r="R49" s="16">
        <v>6879.0</v>
      </c>
      <c r="S49" s="17">
        <f t="shared" si="45"/>
        <v>25.62583818</v>
      </c>
      <c r="T49" s="16">
        <v>6213.0</v>
      </c>
      <c r="U49" s="17">
        <f t="shared" si="46"/>
        <v>25.53322648</v>
      </c>
      <c r="V49" s="16">
        <v>3435.0</v>
      </c>
      <c r="W49" s="17">
        <f t="shared" si="47"/>
        <v>21.48620754</v>
      </c>
      <c r="X49" s="16">
        <v>3042.0</v>
      </c>
      <c r="Y49" s="17">
        <f t="shared" si="48"/>
        <v>25.83658909</v>
      </c>
      <c r="Z49" s="16">
        <v>2798.0</v>
      </c>
      <c r="AA49" s="17">
        <f t="shared" si="49"/>
        <v>24.78079887</v>
      </c>
      <c r="AB49" s="16">
        <v>1907.0</v>
      </c>
      <c r="AC49" s="17">
        <f t="shared" si="50"/>
        <v>24.60962705</v>
      </c>
      <c r="AD49" s="16">
        <v>627.0</v>
      </c>
      <c r="AE49" s="17">
        <f t="shared" si="51"/>
        <v>24.7142294</v>
      </c>
      <c r="AF49" s="16">
        <v>0.0</v>
      </c>
      <c r="AG49" s="17">
        <f t="shared" si="52"/>
        <v>0</v>
      </c>
      <c r="AH49" s="16">
        <v>0.0</v>
      </c>
      <c r="AI49" s="17">
        <f t="shared" si="53"/>
        <v>0</v>
      </c>
      <c r="AJ49" s="16">
        <f t="shared" ref="AJ49:AJ51" si="56">0+0</f>
        <v>0</v>
      </c>
      <c r="AK49" s="17">
        <f t="shared" si="54"/>
        <v>0</v>
      </c>
      <c r="AL49" s="16">
        <v>113.0</v>
      </c>
      <c r="AM49" s="17">
        <f t="shared" si="55"/>
        <v>4.045828858</v>
      </c>
    </row>
    <row r="50" ht="21.0" customHeight="1">
      <c r="A50" s="15" t="s">
        <v>34</v>
      </c>
      <c r="B50" s="16">
        <v>21.0</v>
      </c>
      <c r="C50" s="17">
        <f t="shared" si="37"/>
        <v>1.399067288</v>
      </c>
      <c r="D50" s="16">
        <v>32.0</v>
      </c>
      <c r="E50" s="17">
        <f t="shared" si="38"/>
        <v>1.308258381</v>
      </c>
      <c r="F50" s="16">
        <v>22.0</v>
      </c>
      <c r="G50" s="17">
        <f t="shared" si="39"/>
        <v>0.2687843616</v>
      </c>
      <c r="H50" s="16">
        <v>98.0</v>
      </c>
      <c r="I50" s="17">
        <f t="shared" si="40"/>
        <v>0.9033923304</v>
      </c>
      <c r="J50" s="16">
        <v>432.0</v>
      </c>
      <c r="K50" s="17">
        <f t="shared" si="41"/>
        <v>1.484179063</v>
      </c>
      <c r="L50" s="16">
        <v>378.0</v>
      </c>
      <c r="M50" s="17">
        <f t="shared" si="42"/>
        <v>1.589504226</v>
      </c>
      <c r="N50" s="16">
        <v>385.0</v>
      </c>
      <c r="O50" s="17">
        <f t="shared" si="43"/>
        <v>1.443136667</v>
      </c>
      <c r="P50" s="16">
        <v>394.0</v>
      </c>
      <c r="Q50" s="17">
        <f t="shared" si="44"/>
        <v>1.251230588</v>
      </c>
      <c r="R50" s="16">
        <v>511.0</v>
      </c>
      <c r="S50" s="17">
        <f t="shared" si="45"/>
        <v>1.903591119</v>
      </c>
      <c r="T50" s="16">
        <v>295.0</v>
      </c>
      <c r="U50" s="17">
        <f t="shared" si="46"/>
        <v>1.212345375</v>
      </c>
      <c r="V50" s="16">
        <v>113.0</v>
      </c>
      <c r="W50" s="17">
        <f t="shared" si="47"/>
        <v>0.7068242947</v>
      </c>
      <c r="X50" s="16">
        <v>83.0</v>
      </c>
      <c r="Y50" s="17">
        <f t="shared" si="48"/>
        <v>0.704943095</v>
      </c>
      <c r="Z50" s="16">
        <v>71.0</v>
      </c>
      <c r="AA50" s="17">
        <f t="shared" si="49"/>
        <v>0.6288194137</v>
      </c>
      <c r="AB50" s="16">
        <v>154.0</v>
      </c>
      <c r="AC50" s="17">
        <f t="shared" si="50"/>
        <v>1.987353207</v>
      </c>
      <c r="AD50" s="16">
        <v>20.0</v>
      </c>
      <c r="AE50" s="17">
        <f t="shared" si="51"/>
        <v>0.7883326764</v>
      </c>
      <c r="AF50" s="16">
        <v>0.0</v>
      </c>
      <c r="AG50" s="17">
        <f t="shared" si="52"/>
        <v>0</v>
      </c>
      <c r="AH50" s="16">
        <v>0.0</v>
      </c>
      <c r="AI50" s="17">
        <f t="shared" si="53"/>
        <v>0</v>
      </c>
      <c r="AJ50" s="16">
        <f t="shared" si="56"/>
        <v>0</v>
      </c>
      <c r="AK50" s="17">
        <f t="shared" si="54"/>
        <v>0</v>
      </c>
      <c r="AL50" s="16">
        <v>9.0</v>
      </c>
      <c r="AM50" s="17">
        <f t="shared" si="55"/>
        <v>0.3222341568</v>
      </c>
    </row>
    <row r="51" ht="21.0" customHeight="1">
      <c r="A51" s="15" t="s">
        <v>35</v>
      </c>
      <c r="B51" s="16">
        <v>14.0</v>
      </c>
      <c r="C51" s="17">
        <f t="shared" si="37"/>
        <v>0.9327115256</v>
      </c>
      <c r="D51" s="16">
        <v>59.0</v>
      </c>
      <c r="E51" s="17">
        <f t="shared" si="38"/>
        <v>2.41210139</v>
      </c>
      <c r="F51" s="16">
        <v>84.0</v>
      </c>
      <c r="G51" s="17">
        <f t="shared" si="39"/>
        <v>1.026267563</v>
      </c>
      <c r="H51" s="16">
        <v>123.0</v>
      </c>
      <c r="I51" s="17">
        <f t="shared" si="40"/>
        <v>1.133849558</v>
      </c>
      <c r="J51" s="16">
        <v>0.0</v>
      </c>
      <c r="K51" s="17">
        <f t="shared" si="41"/>
        <v>0</v>
      </c>
      <c r="L51" s="16">
        <v>0.0</v>
      </c>
      <c r="M51" s="17">
        <f t="shared" si="42"/>
        <v>0</v>
      </c>
      <c r="N51" s="16">
        <v>0.0</v>
      </c>
      <c r="O51" s="17">
        <f t="shared" si="43"/>
        <v>0</v>
      </c>
      <c r="P51" s="16">
        <v>0.0</v>
      </c>
      <c r="Q51" s="17">
        <f t="shared" si="44"/>
        <v>0</v>
      </c>
      <c r="R51" s="16">
        <v>0.0</v>
      </c>
      <c r="S51" s="17">
        <f t="shared" si="45"/>
        <v>0</v>
      </c>
      <c r="T51" s="16">
        <v>0.0</v>
      </c>
      <c r="U51" s="17">
        <f t="shared" si="46"/>
        <v>0</v>
      </c>
      <c r="V51" s="16">
        <v>75.0</v>
      </c>
      <c r="W51" s="17">
        <f t="shared" si="47"/>
        <v>0.4691311691</v>
      </c>
      <c r="X51" s="16">
        <v>77.0</v>
      </c>
      <c r="Y51" s="17">
        <f t="shared" si="48"/>
        <v>0.6539833532</v>
      </c>
      <c r="Z51" s="16">
        <v>91.0</v>
      </c>
      <c r="AA51" s="17">
        <f t="shared" si="49"/>
        <v>0.8059516429</v>
      </c>
      <c r="AB51" s="16">
        <v>41.0</v>
      </c>
      <c r="AC51" s="17">
        <f t="shared" si="50"/>
        <v>0.5291005291</v>
      </c>
      <c r="AD51" s="16">
        <v>3.0</v>
      </c>
      <c r="AE51" s="17">
        <f t="shared" si="51"/>
        <v>0.1182499015</v>
      </c>
      <c r="AF51" s="16">
        <v>0.0</v>
      </c>
      <c r="AG51" s="17">
        <f t="shared" si="52"/>
        <v>0</v>
      </c>
      <c r="AH51" s="16">
        <v>0.0</v>
      </c>
      <c r="AI51" s="17">
        <f t="shared" si="53"/>
        <v>0</v>
      </c>
      <c r="AJ51" s="16">
        <f t="shared" si="56"/>
        <v>0</v>
      </c>
      <c r="AK51" s="17">
        <f t="shared" si="54"/>
        <v>0</v>
      </c>
      <c r="AL51" s="16">
        <v>143.0</v>
      </c>
      <c r="AM51" s="17">
        <f t="shared" si="55"/>
        <v>5.119942714</v>
      </c>
    </row>
    <row r="52" ht="21.0" customHeight="1">
      <c r="A52" s="15" t="s">
        <v>36</v>
      </c>
      <c r="B52" s="16">
        <v>397.0</v>
      </c>
      <c r="C52" s="17">
        <f t="shared" si="37"/>
        <v>26.44903398</v>
      </c>
      <c r="D52" s="16">
        <v>515.0</v>
      </c>
      <c r="E52" s="17">
        <f t="shared" si="38"/>
        <v>21.05478332</v>
      </c>
      <c r="F52" s="16">
        <v>969.0</v>
      </c>
      <c r="G52" s="17">
        <f t="shared" si="39"/>
        <v>11.83872938</v>
      </c>
      <c r="H52" s="16">
        <v>1685.0</v>
      </c>
      <c r="I52" s="17">
        <f t="shared" si="40"/>
        <v>15.53281711</v>
      </c>
      <c r="J52" s="16">
        <v>7203.0</v>
      </c>
      <c r="K52" s="17">
        <f t="shared" si="41"/>
        <v>24.74662452</v>
      </c>
      <c r="L52" s="16">
        <v>5137.0</v>
      </c>
      <c r="M52" s="17">
        <f t="shared" si="42"/>
        <v>21.60127833</v>
      </c>
      <c r="N52" s="16">
        <v>6265.0</v>
      </c>
      <c r="O52" s="17">
        <f t="shared" si="43"/>
        <v>23.4837694</v>
      </c>
      <c r="P52" s="16">
        <v>7545.0</v>
      </c>
      <c r="Q52" s="17">
        <f t="shared" si="44"/>
        <v>23.9607482</v>
      </c>
      <c r="R52" s="16">
        <v>4579.0</v>
      </c>
      <c r="S52" s="17">
        <f t="shared" si="45"/>
        <v>17.05781553</v>
      </c>
      <c r="T52" s="16">
        <v>4473.0</v>
      </c>
      <c r="U52" s="17">
        <f t="shared" si="46"/>
        <v>18.3824436</v>
      </c>
      <c r="V52" s="16">
        <v>2095.0</v>
      </c>
      <c r="W52" s="17">
        <f t="shared" si="47"/>
        <v>13.10439732</v>
      </c>
      <c r="X52" s="16">
        <v>1637.0</v>
      </c>
      <c r="Y52" s="17">
        <f t="shared" si="48"/>
        <v>13.90351622</v>
      </c>
      <c r="Z52" s="16">
        <v>1966.0</v>
      </c>
      <c r="AA52" s="17">
        <f t="shared" si="49"/>
        <v>17.41209813</v>
      </c>
      <c r="AB52" s="16">
        <v>1412.0</v>
      </c>
      <c r="AC52" s="17">
        <f t="shared" si="50"/>
        <v>18.22170603</v>
      </c>
      <c r="AD52" s="16">
        <v>581.0</v>
      </c>
      <c r="AE52" s="17">
        <f t="shared" si="51"/>
        <v>22.90106425</v>
      </c>
      <c r="AF52" s="16">
        <v>823.0</v>
      </c>
      <c r="AG52" s="17">
        <f t="shared" si="52"/>
        <v>10.12549213</v>
      </c>
      <c r="AH52" s="16">
        <v>809.0</v>
      </c>
      <c r="AI52" s="17">
        <f t="shared" si="53"/>
        <v>11.55879411</v>
      </c>
      <c r="AJ52" s="16">
        <f>131+196</f>
        <v>327</v>
      </c>
      <c r="AK52" s="17">
        <f t="shared" si="54"/>
        <v>13.65344468</v>
      </c>
      <c r="AL52" s="16">
        <v>76.0</v>
      </c>
      <c r="AM52" s="17">
        <f t="shared" si="55"/>
        <v>2.721088435</v>
      </c>
    </row>
    <row r="53" ht="21.0" customHeight="1">
      <c r="A53" s="18" t="s">
        <v>8</v>
      </c>
      <c r="B53" s="19">
        <f t="shared" ref="B53:AK53" si="57">SUM(B43:B52)</f>
        <v>1501</v>
      </c>
      <c r="C53" s="21">
        <f t="shared" si="57"/>
        <v>100</v>
      </c>
      <c r="D53" s="19">
        <f t="shared" si="57"/>
        <v>2446</v>
      </c>
      <c r="E53" s="21">
        <f t="shared" si="57"/>
        <v>100</v>
      </c>
      <c r="F53" s="19">
        <f t="shared" si="57"/>
        <v>8185</v>
      </c>
      <c r="G53" s="21">
        <f t="shared" si="57"/>
        <v>100</v>
      </c>
      <c r="H53" s="19">
        <f t="shared" si="57"/>
        <v>10848</v>
      </c>
      <c r="I53" s="21">
        <f t="shared" si="57"/>
        <v>100</v>
      </c>
      <c r="J53" s="19">
        <f t="shared" si="57"/>
        <v>29107</v>
      </c>
      <c r="K53" s="21">
        <f t="shared" si="57"/>
        <v>100</v>
      </c>
      <c r="L53" s="19">
        <f t="shared" si="57"/>
        <v>23781</v>
      </c>
      <c r="M53" s="21">
        <f t="shared" si="57"/>
        <v>100</v>
      </c>
      <c r="N53" s="19">
        <f t="shared" si="57"/>
        <v>26678</v>
      </c>
      <c r="O53" s="21">
        <f t="shared" si="57"/>
        <v>100</v>
      </c>
      <c r="P53" s="19">
        <f t="shared" si="57"/>
        <v>31489</v>
      </c>
      <c r="Q53" s="21">
        <f t="shared" si="57"/>
        <v>100</v>
      </c>
      <c r="R53" s="19">
        <f t="shared" si="57"/>
        <v>26844</v>
      </c>
      <c r="S53" s="21">
        <f t="shared" si="57"/>
        <v>100</v>
      </c>
      <c r="T53" s="19">
        <f t="shared" si="57"/>
        <v>24333</v>
      </c>
      <c r="U53" s="21">
        <f t="shared" si="57"/>
        <v>100</v>
      </c>
      <c r="V53" s="19">
        <f t="shared" si="57"/>
        <v>15987</v>
      </c>
      <c r="W53" s="21">
        <f t="shared" si="57"/>
        <v>100</v>
      </c>
      <c r="X53" s="19">
        <f t="shared" si="57"/>
        <v>11774</v>
      </c>
      <c r="Y53" s="25">
        <f t="shared" si="57"/>
        <v>100</v>
      </c>
      <c r="Z53" s="19">
        <f t="shared" si="57"/>
        <v>11291</v>
      </c>
      <c r="AA53" s="25">
        <f t="shared" si="57"/>
        <v>100</v>
      </c>
      <c r="AB53" s="19">
        <f t="shared" si="57"/>
        <v>7749</v>
      </c>
      <c r="AC53" s="25">
        <f t="shared" si="57"/>
        <v>100</v>
      </c>
      <c r="AD53" s="19">
        <f t="shared" si="57"/>
        <v>2537</v>
      </c>
      <c r="AE53" s="25">
        <f t="shared" si="57"/>
        <v>100</v>
      </c>
      <c r="AF53" s="19">
        <f t="shared" si="57"/>
        <v>8128</v>
      </c>
      <c r="AG53" s="25">
        <f t="shared" si="57"/>
        <v>100</v>
      </c>
      <c r="AH53" s="19">
        <f t="shared" si="57"/>
        <v>6999</v>
      </c>
      <c r="AI53" s="25">
        <f t="shared" si="57"/>
        <v>100</v>
      </c>
      <c r="AJ53" s="19">
        <f t="shared" si="57"/>
        <v>2395</v>
      </c>
      <c r="AK53" s="25">
        <f t="shared" si="57"/>
        <v>100</v>
      </c>
      <c r="AL53" s="19">
        <v>2793.0</v>
      </c>
      <c r="AM53" s="25">
        <f>SUM(AM43:AM52)</f>
        <v>100</v>
      </c>
    </row>
    <row r="54" ht="12.0" customHeight="1">
      <c r="A54" s="6"/>
      <c r="B54" s="1"/>
      <c r="C54" s="1"/>
      <c r="D54" s="1"/>
      <c r="E54" s="1"/>
      <c r="F54" s="1"/>
      <c r="G54" s="1"/>
      <c r="H54" s="1"/>
      <c r="I54" s="1"/>
      <c r="J54" s="24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</row>
    <row r="55" ht="21.0" customHeight="1">
      <c r="A55" s="18" t="s">
        <v>9</v>
      </c>
      <c r="B55" s="19">
        <v>19044.0</v>
      </c>
      <c r="C55" s="20">
        <f>B53/B55*100</f>
        <v>7.881747532</v>
      </c>
      <c r="D55" s="19">
        <v>41164.0</v>
      </c>
      <c r="E55" s="20">
        <f>D53/D55*100</f>
        <v>5.942085317</v>
      </c>
      <c r="F55" s="19">
        <v>91523.0</v>
      </c>
      <c r="G55" s="20">
        <f>F53/F55*100</f>
        <v>8.943107197</v>
      </c>
      <c r="H55" s="19">
        <v>86249.0</v>
      </c>
      <c r="I55" s="20">
        <f>H53/H55*100</f>
        <v>12.57753713</v>
      </c>
      <c r="J55" s="19">
        <v>89610.0</v>
      </c>
      <c r="K55" s="20">
        <f>J53/J55*100</f>
        <v>32.48186586</v>
      </c>
      <c r="L55" s="19">
        <v>86341.0</v>
      </c>
      <c r="M55" s="20">
        <f>L53/L55*100</f>
        <v>27.54311393</v>
      </c>
      <c r="N55" s="19">
        <v>97376.0</v>
      </c>
      <c r="O55" s="20">
        <f>N53/N55*100</f>
        <v>27.39689451</v>
      </c>
      <c r="P55" s="19">
        <v>104308.0</v>
      </c>
      <c r="Q55" s="20">
        <f>P53/P55*100</f>
        <v>30.18848027</v>
      </c>
      <c r="R55" s="19">
        <v>96260.0</v>
      </c>
      <c r="S55" s="20">
        <f>R53/R55*100</f>
        <v>27.88697278</v>
      </c>
      <c r="T55" s="19">
        <v>113965.0</v>
      </c>
      <c r="U55" s="20">
        <f>T53/T55*100</f>
        <v>21.35129206</v>
      </c>
      <c r="V55" s="19">
        <v>145251.0</v>
      </c>
      <c r="W55" s="20">
        <f>V53/V55*100</f>
        <v>11.00646467</v>
      </c>
      <c r="X55" s="19">
        <v>147671.0</v>
      </c>
      <c r="Y55" s="22">
        <f>X53/X55*100</f>
        <v>7.973129457</v>
      </c>
      <c r="Z55" s="19">
        <f>+Z38</f>
        <v>155733</v>
      </c>
      <c r="AA55" s="22">
        <f>Z53/Z55*100</f>
        <v>7.25022956</v>
      </c>
      <c r="AB55" s="19">
        <f>+AB38</f>
        <v>101056</v>
      </c>
      <c r="AC55" s="22">
        <f>AB53/AB55*100</f>
        <v>7.668025649</v>
      </c>
      <c r="AD55" s="19">
        <f>+AD38</f>
        <v>41511</v>
      </c>
      <c r="AE55" s="22">
        <f>AD53/AD55*100</f>
        <v>6.111633061</v>
      </c>
      <c r="AF55" s="19">
        <f>+AF38</f>
        <v>115201</v>
      </c>
      <c r="AG55" s="22">
        <f>AF53/AF55*100</f>
        <v>7.05549431</v>
      </c>
      <c r="AH55" s="19">
        <f>+AH38</f>
        <v>138416</v>
      </c>
      <c r="AI55" s="22">
        <f>AH53/AH55*100</f>
        <v>5.056496359</v>
      </c>
      <c r="AJ55" s="19">
        <f>+AJ38</f>
        <v>63773</v>
      </c>
      <c r="AK55" s="22">
        <f>AJ53/AJ55*100</f>
        <v>3.755507817</v>
      </c>
      <c r="AL55" s="19">
        <f>+AL38</f>
        <v>42331</v>
      </c>
      <c r="AM55" s="22">
        <f>AL53/AL55*100</f>
        <v>6.598001465</v>
      </c>
    </row>
    <row r="56" ht="21.0" customHeight="1">
      <c r="A56" s="6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</row>
    <row r="57" ht="21.0" customHeight="1">
      <c r="A57" s="6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</row>
    <row r="58" ht="21.0" customHeight="1">
      <c r="A58" s="7" t="s">
        <v>37</v>
      </c>
      <c r="B58" s="8">
        <v>2007.0</v>
      </c>
      <c r="C58" s="9"/>
      <c r="D58" s="8">
        <v>2008.0</v>
      </c>
      <c r="E58" s="9"/>
      <c r="F58" s="8">
        <v>2009.0</v>
      </c>
      <c r="G58" s="9"/>
      <c r="H58" s="8">
        <v>2010.0</v>
      </c>
      <c r="I58" s="9"/>
      <c r="J58" s="8">
        <v>2011.0</v>
      </c>
      <c r="K58" s="9"/>
      <c r="L58" s="8">
        <v>2012.0</v>
      </c>
      <c r="M58" s="9"/>
      <c r="N58" s="8">
        <v>2013.0</v>
      </c>
      <c r="O58" s="9"/>
      <c r="P58" s="8">
        <v>2014.0</v>
      </c>
      <c r="Q58" s="9"/>
      <c r="R58" s="8">
        <v>2015.0</v>
      </c>
      <c r="S58" s="9"/>
      <c r="T58" s="8">
        <v>2016.0</v>
      </c>
      <c r="U58" s="9"/>
      <c r="V58" s="8">
        <v>2017.0</v>
      </c>
      <c r="W58" s="9"/>
      <c r="X58" s="8">
        <v>2018.0</v>
      </c>
      <c r="Y58" s="10"/>
      <c r="Z58" s="8">
        <v>2019.0</v>
      </c>
      <c r="AA58" s="10"/>
      <c r="AB58" s="8">
        <v>2020.0</v>
      </c>
      <c r="AC58" s="10"/>
      <c r="AD58" s="8">
        <v>2021.0</v>
      </c>
      <c r="AE58" s="10"/>
      <c r="AF58" s="8">
        <v>2022.0</v>
      </c>
      <c r="AG58" s="10"/>
      <c r="AH58" s="8">
        <v>2023.0</v>
      </c>
      <c r="AI58" s="10"/>
      <c r="AJ58" s="8">
        <v>2024.0</v>
      </c>
      <c r="AK58" s="10"/>
      <c r="AL58" s="8">
        <v>2025.0</v>
      </c>
      <c r="AM58" s="10"/>
    </row>
    <row r="59" ht="21.0" customHeight="1">
      <c r="A59" s="11"/>
      <c r="B59" s="12" t="s">
        <v>4</v>
      </c>
      <c r="C59" s="12" t="s">
        <v>5</v>
      </c>
      <c r="D59" s="12" t="s">
        <v>4</v>
      </c>
      <c r="E59" s="12" t="s">
        <v>5</v>
      </c>
      <c r="F59" s="12" t="s">
        <v>4</v>
      </c>
      <c r="G59" s="12" t="s">
        <v>5</v>
      </c>
      <c r="H59" s="12" t="s">
        <v>4</v>
      </c>
      <c r="I59" s="12" t="s">
        <v>5</v>
      </c>
      <c r="J59" s="12" t="s">
        <v>4</v>
      </c>
      <c r="K59" s="12" t="s">
        <v>5</v>
      </c>
      <c r="L59" s="13" t="s">
        <v>4</v>
      </c>
      <c r="M59" s="12" t="s">
        <v>5</v>
      </c>
      <c r="N59" s="13" t="s">
        <v>4</v>
      </c>
      <c r="O59" s="12" t="s">
        <v>5</v>
      </c>
      <c r="P59" s="13" t="s">
        <v>4</v>
      </c>
      <c r="Q59" s="12" t="s">
        <v>5</v>
      </c>
      <c r="R59" s="13" t="s">
        <v>4</v>
      </c>
      <c r="S59" s="12" t="s">
        <v>5</v>
      </c>
      <c r="T59" s="13" t="s">
        <v>4</v>
      </c>
      <c r="U59" s="12" t="s">
        <v>5</v>
      </c>
      <c r="V59" s="12" t="s">
        <v>4</v>
      </c>
      <c r="W59" s="12" t="s">
        <v>5</v>
      </c>
      <c r="X59" s="12" t="s">
        <v>4</v>
      </c>
      <c r="Y59" s="14" t="s">
        <v>5</v>
      </c>
      <c r="Z59" s="12" t="s">
        <v>4</v>
      </c>
      <c r="AA59" s="14" t="s">
        <v>5</v>
      </c>
      <c r="AB59" s="12" t="s">
        <v>4</v>
      </c>
      <c r="AC59" s="14" t="s">
        <v>5</v>
      </c>
      <c r="AD59" s="12" t="s">
        <v>4</v>
      </c>
      <c r="AE59" s="14" t="s">
        <v>5</v>
      </c>
      <c r="AF59" s="12" t="s">
        <v>4</v>
      </c>
      <c r="AG59" s="14" t="s">
        <v>5</v>
      </c>
      <c r="AH59" s="12" t="s">
        <v>4</v>
      </c>
      <c r="AI59" s="14" t="s">
        <v>5</v>
      </c>
      <c r="AJ59" s="12" t="s">
        <v>4</v>
      </c>
      <c r="AK59" s="14" t="s">
        <v>5</v>
      </c>
      <c r="AL59" s="12" t="s">
        <v>4</v>
      </c>
      <c r="AM59" s="14" t="s">
        <v>5</v>
      </c>
    </row>
    <row r="60" ht="21.0" customHeight="1">
      <c r="A60" s="15" t="s">
        <v>38</v>
      </c>
      <c r="B60" s="16">
        <v>9.0</v>
      </c>
      <c r="C60" s="26">
        <f t="shared" ref="C60:C91" si="58">+B60/B$93*100</f>
        <v>0.06238303182</v>
      </c>
      <c r="D60" s="16">
        <v>10.0</v>
      </c>
      <c r="E60" s="26">
        <f t="shared" ref="E60:E91" si="59">+D60/D$93*100</f>
        <v>0.04123881397</v>
      </c>
      <c r="F60" s="16">
        <v>20.0</v>
      </c>
      <c r="G60" s="26">
        <f t="shared" ref="G60:G92" si="60">+F60/F$93*100</f>
        <v>0.03578457685</v>
      </c>
      <c r="H60" s="16">
        <v>14.0</v>
      </c>
      <c r="I60" s="26">
        <f t="shared" ref="I60:I92" si="61">+H60/H$93*100</f>
        <v>0.02883506344</v>
      </c>
      <c r="J60" s="16">
        <v>21.0</v>
      </c>
      <c r="K60" s="26">
        <f t="shared" ref="K60:K92" si="62">+J60/J$93*100</f>
        <v>0.04639961113</v>
      </c>
      <c r="L60" s="16">
        <v>8.0</v>
      </c>
      <c r="M60" s="26">
        <f t="shared" ref="M60:M92" si="63">+L60/L$93*100</f>
        <v>0.01864497634</v>
      </c>
      <c r="N60" s="16">
        <v>67.0</v>
      </c>
      <c r="O60" s="26">
        <f t="shared" ref="O60:O92" si="64">+N60/N$93*100</f>
        <v>0.1470039713</v>
      </c>
      <c r="P60" s="16">
        <v>17.0</v>
      </c>
      <c r="Q60" s="26">
        <f t="shared" ref="Q60:Q92" si="65">+P60/P$93*100</f>
        <v>0.03242665853</v>
      </c>
      <c r="R60" s="16">
        <v>108.0</v>
      </c>
      <c r="S60" s="26">
        <f t="shared" ref="S60:S92" si="66">+R60/R$93*100</f>
        <v>0.2136498516</v>
      </c>
      <c r="T60" s="16">
        <v>181.0</v>
      </c>
      <c r="U60" s="26">
        <f t="shared" ref="U60:U92" si="67">+T60/T$93*100</f>
        <v>0.3621883379</v>
      </c>
      <c r="V60" s="16">
        <v>54.0</v>
      </c>
      <c r="W60" s="26">
        <f t="shared" ref="W60:W92" si="68">+V60/V$93*100</f>
        <v>0.09584154198</v>
      </c>
      <c r="X60" s="16">
        <v>35.0</v>
      </c>
      <c r="Y60" s="26">
        <f t="shared" ref="Y60:Y92" si="69">+X60/X$93*100</f>
        <v>0.08081647733</v>
      </c>
      <c r="Z60" s="16">
        <v>45.0</v>
      </c>
      <c r="AA60" s="26">
        <f t="shared" ref="AA60:AA92" si="70">+Z60/$Z$93*100</f>
        <v>0.1088560439</v>
      </c>
      <c r="AB60" s="27">
        <v>25.0</v>
      </c>
      <c r="AC60" s="26">
        <f t="shared" ref="AC60:AC92" si="71">+AB60/$AB$93*100</f>
        <v>0.08374087224</v>
      </c>
      <c r="AD60" s="27">
        <v>13.0</v>
      </c>
      <c r="AE60" s="26">
        <f t="shared" ref="AE60:AE92" si="72">+AD60/$AD$93*100</f>
        <v>0.1254220936</v>
      </c>
      <c r="AF60" s="27" t="s">
        <v>20</v>
      </c>
      <c r="AG60" s="27" t="s">
        <v>20</v>
      </c>
      <c r="AH60" s="27" t="s">
        <v>20</v>
      </c>
      <c r="AI60" s="27" t="s">
        <v>20</v>
      </c>
      <c r="AJ60" s="27" t="s">
        <v>20</v>
      </c>
      <c r="AK60" s="27" t="s">
        <v>20</v>
      </c>
      <c r="AL60" s="27" t="s">
        <v>20</v>
      </c>
      <c r="AM60" s="27" t="s">
        <v>20</v>
      </c>
    </row>
    <row r="61" ht="21.0" customHeight="1">
      <c r="A61" s="15" t="s">
        <v>39</v>
      </c>
      <c r="B61" s="16">
        <v>8.0</v>
      </c>
      <c r="C61" s="26">
        <f t="shared" si="58"/>
        <v>0.05545158384</v>
      </c>
      <c r="D61" s="16">
        <v>10.0</v>
      </c>
      <c r="E61" s="26">
        <f t="shared" si="59"/>
        <v>0.04123881397</v>
      </c>
      <c r="F61" s="16">
        <v>21.0</v>
      </c>
      <c r="G61" s="26">
        <f t="shared" si="60"/>
        <v>0.03757380569</v>
      </c>
      <c r="H61" s="16">
        <v>21.0</v>
      </c>
      <c r="I61" s="26">
        <f t="shared" si="61"/>
        <v>0.04325259516</v>
      </c>
      <c r="J61" s="16">
        <v>31.0</v>
      </c>
      <c r="K61" s="26">
        <f t="shared" si="62"/>
        <v>0.06849466404</v>
      </c>
      <c r="L61" s="16">
        <v>33.0</v>
      </c>
      <c r="M61" s="26">
        <f t="shared" si="63"/>
        <v>0.07691052742</v>
      </c>
      <c r="N61" s="16">
        <v>66.0</v>
      </c>
      <c r="O61" s="26">
        <f t="shared" si="64"/>
        <v>0.1448098822</v>
      </c>
      <c r="P61" s="16">
        <v>42.0</v>
      </c>
      <c r="Q61" s="26">
        <f t="shared" si="65"/>
        <v>0.08011292107</v>
      </c>
      <c r="R61" s="16">
        <v>14.0</v>
      </c>
      <c r="S61" s="26">
        <f t="shared" si="66"/>
        <v>0.02769535114</v>
      </c>
      <c r="T61" s="16">
        <v>40.0</v>
      </c>
      <c r="U61" s="26">
        <f t="shared" si="67"/>
        <v>0.08004162164</v>
      </c>
      <c r="V61" s="16">
        <v>67.0</v>
      </c>
      <c r="W61" s="26">
        <f t="shared" si="68"/>
        <v>0.1189145058</v>
      </c>
      <c r="X61" s="16">
        <v>24.0</v>
      </c>
      <c r="Y61" s="26">
        <f t="shared" si="69"/>
        <v>0.05541701302</v>
      </c>
      <c r="Z61" s="16">
        <v>29.0</v>
      </c>
      <c r="AA61" s="26">
        <f t="shared" si="70"/>
        <v>0.07015167275</v>
      </c>
      <c r="AB61" s="27">
        <v>7.0</v>
      </c>
      <c r="AC61" s="26">
        <f t="shared" si="71"/>
        <v>0.02344744423</v>
      </c>
      <c r="AD61" s="27">
        <v>2.0</v>
      </c>
      <c r="AE61" s="26">
        <f t="shared" si="72"/>
        <v>0.01929570671</v>
      </c>
      <c r="AF61" s="27" t="s">
        <v>20</v>
      </c>
      <c r="AG61" s="27" t="s">
        <v>20</v>
      </c>
      <c r="AH61" s="27" t="s">
        <v>20</v>
      </c>
      <c r="AI61" s="27" t="s">
        <v>20</v>
      </c>
      <c r="AJ61" s="27" t="s">
        <v>20</v>
      </c>
      <c r="AK61" s="27" t="s">
        <v>20</v>
      </c>
      <c r="AL61" s="27" t="s">
        <v>20</v>
      </c>
      <c r="AM61" s="27" t="s">
        <v>20</v>
      </c>
    </row>
    <row r="62" ht="21.0" customHeight="1">
      <c r="A62" s="15" t="s">
        <v>40</v>
      </c>
      <c r="B62" s="16">
        <v>2.0</v>
      </c>
      <c r="C62" s="26">
        <f t="shared" si="58"/>
        <v>0.01386289596</v>
      </c>
      <c r="D62" s="16">
        <v>5.0</v>
      </c>
      <c r="E62" s="26">
        <f t="shared" si="59"/>
        <v>0.02061940699</v>
      </c>
      <c r="F62" s="16">
        <v>20.0</v>
      </c>
      <c r="G62" s="26">
        <f t="shared" si="60"/>
        <v>0.03578457685</v>
      </c>
      <c r="H62" s="16">
        <v>0.0</v>
      </c>
      <c r="I62" s="26">
        <f t="shared" si="61"/>
        <v>0</v>
      </c>
      <c r="J62" s="16">
        <v>22.0</v>
      </c>
      <c r="K62" s="26">
        <f t="shared" si="62"/>
        <v>0.04860911642</v>
      </c>
      <c r="L62" s="16">
        <v>20.0</v>
      </c>
      <c r="M62" s="26">
        <f t="shared" si="63"/>
        <v>0.04661244086</v>
      </c>
      <c r="N62" s="16">
        <v>5.0</v>
      </c>
      <c r="O62" s="26">
        <f t="shared" si="64"/>
        <v>0.01097044562</v>
      </c>
      <c r="P62" s="16">
        <v>11.0</v>
      </c>
      <c r="Q62" s="26">
        <f t="shared" si="65"/>
        <v>0.02098195552</v>
      </c>
      <c r="R62" s="16">
        <v>3.0</v>
      </c>
      <c r="S62" s="26">
        <f t="shared" si="66"/>
        <v>0.005934718101</v>
      </c>
      <c r="T62" s="16">
        <v>0.0</v>
      </c>
      <c r="U62" s="26">
        <f t="shared" si="67"/>
        <v>0</v>
      </c>
      <c r="V62" s="16">
        <v>15.0</v>
      </c>
      <c r="W62" s="26">
        <f t="shared" si="68"/>
        <v>0.02662265055</v>
      </c>
      <c r="X62" s="16">
        <v>1.0</v>
      </c>
      <c r="Y62" s="26">
        <f t="shared" si="69"/>
        <v>0.002309042209</v>
      </c>
      <c r="Z62" s="16">
        <v>16.0</v>
      </c>
      <c r="AA62" s="26">
        <f t="shared" si="70"/>
        <v>0.03870437117</v>
      </c>
      <c r="AB62" s="27">
        <v>0.0</v>
      </c>
      <c r="AC62" s="26">
        <f t="shared" si="71"/>
        <v>0</v>
      </c>
      <c r="AD62" s="27">
        <v>3.0</v>
      </c>
      <c r="AE62" s="26">
        <f t="shared" si="72"/>
        <v>0.02894356006</v>
      </c>
      <c r="AF62" s="27" t="s">
        <v>20</v>
      </c>
      <c r="AG62" s="27" t="s">
        <v>20</v>
      </c>
      <c r="AH62" s="27" t="s">
        <v>20</v>
      </c>
      <c r="AI62" s="27" t="s">
        <v>20</v>
      </c>
      <c r="AJ62" s="27" t="s">
        <v>20</v>
      </c>
      <c r="AK62" s="27" t="s">
        <v>20</v>
      </c>
      <c r="AL62" s="27" t="s">
        <v>20</v>
      </c>
      <c r="AM62" s="27" t="s">
        <v>20</v>
      </c>
    </row>
    <row r="63" ht="21.0" customHeight="1">
      <c r="A63" s="15" t="s">
        <v>41</v>
      </c>
      <c r="B63" s="16">
        <v>3.0</v>
      </c>
      <c r="C63" s="26">
        <f t="shared" si="58"/>
        <v>0.02079434394</v>
      </c>
      <c r="D63" s="16">
        <v>2.0</v>
      </c>
      <c r="E63" s="26">
        <f t="shared" si="59"/>
        <v>0.008247762794</v>
      </c>
      <c r="F63" s="16">
        <v>1.0</v>
      </c>
      <c r="G63" s="26">
        <f t="shared" si="60"/>
        <v>0.001789228842</v>
      </c>
      <c r="H63" s="16">
        <v>8.0</v>
      </c>
      <c r="I63" s="26">
        <f t="shared" si="61"/>
        <v>0.01647717911</v>
      </c>
      <c r="J63" s="16">
        <v>8.0</v>
      </c>
      <c r="K63" s="26">
        <f t="shared" si="62"/>
        <v>0.01767604233</v>
      </c>
      <c r="L63" s="16">
        <v>5.0</v>
      </c>
      <c r="M63" s="26">
        <f t="shared" si="63"/>
        <v>0.01165311022</v>
      </c>
      <c r="N63" s="16">
        <v>7.0</v>
      </c>
      <c r="O63" s="26">
        <f t="shared" si="64"/>
        <v>0.01535862387</v>
      </c>
      <c r="P63" s="16">
        <v>9.0</v>
      </c>
      <c r="Q63" s="26">
        <f t="shared" si="65"/>
        <v>0.01716705451</v>
      </c>
      <c r="R63" s="16">
        <v>3.0</v>
      </c>
      <c r="S63" s="26">
        <f t="shared" si="66"/>
        <v>0.005934718101</v>
      </c>
      <c r="T63" s="16">
        <v>27.0</v>
      </c>
      <c r="U63" s="26">
        <f t="shared" si="67"/>
        <v>0.05402809461</v>
      </c>
      <c r="V63" s="16">
        <v>6.0</v>
      </c>
      <c r="W63" s="26">
        <f t="shared" si="68"/>
        <v>0.01064906022</v>
      </c>
      <c r="X63" s="16">
        <v>6.0</v>
      </c>
      <c r="Y63" s="26">
        <f t="shared" si="69"/>
        <v>0.01385425326</v>
      </c>
      <c r="Z63" s="16">
        <v>21.0</v>
      </c>
      <c r="AA63" s="26">
        <f t="shared" si="70"/>
        <v>0.05079948717</v>
      </c>
      <c r="AB63" s="27">
        <v>12.0</v>
      </c>
      <c r="AC63" s="26">
        <f t="shared" si="71"/>
        <v>0.04019561868</v>
      </c>
      <c r="AD63" s="27">
        <v>0.0</v>
      </c>
      <c r="AE63" s="26">
        <f t="shared" si="72"/>
        <v>0</v>
      </c>
      <c r="AF63" s="27" t="s">
        <v>20</v>
      </c>
      <c r="AG63" s="27" t="s">
        <v>20</v>
      </c>
      <c r="AH63" s="27" t="s">
        <v>20</v>
      </c>
      <c r="AI63" s="27" t="s">
        <v>20</v>
      </c>
      <c r="AJ63" s="27" t="s">
        <v>20</v>
      </c>
      <c r="AK63" s="27" t="s">
        <v>20</v>
      </c>
      <c r="AL63" s="27" t="s">
        <v>20</v>
      </c>
      <c r="AM63" s="27" t="s">
        <v>20</v>
      </c>
    </row>
    <row r="64" ht="21.0" customHeight="1">
      <c r="A64" s="15" t="s">
        <v>42</v>
      </c>
      <c r="B64" s="16">
        <v>9.0</v>
      </c>
      <c r="C64" s="26">
        <f t="shared" si="58"/>
        <v>0.06238303182</v>
      </c>
      <c r="D64" s="16">
        <v>15.0</v>
      </c>
      <c r="E64" s="26">
        <f t="shared" si="59"/>
        <v>0.06185822096</v>
      </c>
      <c r="F64" s="16">
        <v>9.0</v>
      </c>
      <c r="G64" s="26">
        <f t="shared" si="60"/>
        <v>0.01610305958</v>
      </c>
      <c r="H64" s="16">
        <v>25.0</v>
      </c>
      <c r="I64" s="26">
        <f t="shared" si="61"/>
        <v>0.05149118471</v>
      </c>
      <c r="J64" s="16">
        <v>20.0</v>
      </c>
      <c r="K64" s="26">
        <f t="shared" si="62"/>
        <v>0.04419010584</v>
      </c>
      <c r="L64" s="16">
        <v>6.0</v>
      </c>
      <c r="M64" s="26">
        <f t="shared" si="63"/>
        <v>0.01398373226</v>
      </c>
      <c r="N64" s="16">
        <v>1.0</v>
      </c>
      <c r="O64" s="26">
        <f t="shared" si="64"/>
        <v>0.002194089124</v>
      </c>
      <c r="P64" s="16">
        <v>8.0</v>
      </c>
      <c r="Q64" s="26">
        <f t="shared" si="65"/>
        <v>0.01525960401</v>
      </c>
      <c r="R64" s="16">
        <v>2.0</v>
      </c>
      <c r="S64" s="26">
        <f t="shared" si="66"/>
        <v>0.003956478734</v>
      </c>
      <c r="T64" s="16">
        <v>9.0</v>
      </c>
      <c r="U64" s="26">
        <f t="shared" si="67"/>
        <v>0.01800936487</v>
      </c>
      <c r="V64" s="16">
        <v>0.0</v>
      </c>
      <c r="W64" s="26">
        <f t="shared" si="68"/>
        <v>0</v>
      </c>
      <c r="X64" s="16">
        <v>0.0</v>
      </c>
      <c r="Y64" s="26">
        <f t="shared" si="69"/>
        <v>0</v>
      </c>
      <c r="Z64" s="16">
        <v>0.0</v>
      </c>
      <c r="AA64" s="26">
        <f t="shared" si="70"/>
        <v>0</v>
      </c>
      <c r="AB64" s="27">
        <v>3.0</v>
      </c>
      <c r="AC64" s="26">
        <f t="shared" si="71"/>
        <v>0.01004890467</v>
      </c>
      <c r="AD64" s="27">
        <v>5.0</v>
      </c>
      <c r="AE64" s="26">
        <f t="shared" si="72"/>
        <v>0.04823926676</v>
      </c>
      <c r="AF64" s="27" t="s">
        <v>20</v>
      </c>
      <c r="AG64" s="27" t="s">
        <v>20</v>
      </c>
      <c r="AH64" s="27" t="s">
        <v>20</v>
      </c>
      <c r="AI64" s="27" t="s">
        <v>20</v>
      </c>
      <c r="AJ64" s="27" t="s">
        <v>20</v>
      </c>
      <c r="AK64" s="27" t="s">
        <v>20</v>
      </c>
      <c r="AL64" s="27" t="s">
        <v>20</v>
      </c>
      <c r="AM64" s="27" t="s">
        <v>20</v>
      </c>
    </row>
    <row r="65" ht="21.0" customHeight="1">
      <c r="A65" s="15" t="s">
        <v>43</v>
      </c>
      <c r="B65" s="16">
        <v>10.0</v>
      </c>
      <c r="C65" s="26">
        <f t="shared" si="58"/>
        <v>0.06931447979</v>
      </c>
      <c r="D65" s="16">
        <v>4.0</v>
      </c>
      <c r="E65" s="26">
        <f t="shared" si="59"/>
        <v>0.01649552559</v>
      </c>
      <c r="F65" s="16">
        <v>1.0</v>
      </c>
      <c r="G65" s="26">
        <f t="shared" si="60"/>
        <v>0.001789228842</v>
      </c>
      <c r="H65" s="16">
        <v>4.0</v>
      </c>
      <c r="I65" s="26">
        <f t="shared" si="61"/>
        <v>0.008238589553</v>
      </c>
      <c r="J65" s="16">
        <v>6.0</v>
      </c>
      <c r="K65" s="26">
        <f t="shared" si="62"/>
        <v>0.01325703175</v>
      </c>
      <c r="L65" s="16">
        <v>10.0</v>
      </c>
      <c r="M65" s="26">
        <f t="shared" si="63"/>
        <v>0.02330622043</v>
      </c>
      <c r="N65" s="16">
        <v>3.0</v>
      </c>
      <c r="O65" s="26">
        <f t="shared" si="64"/>
        <v>0.006582267372</v>
      </c>
      <c r="P65" s="16">
        <v>2.0</v>
      </c>
      <c r="Q65" s="26">
        <f t="shared" si="65"/>
        <v>0.003814901003</v>
      </c>
      <c r="R65" s="16">
        <v>14.0</v>
      </c>
      <c r="S65" s="26">
        <f t="shared" si="66"/>
        <v>0.02769535114</v>
      </c>
      <c r="T65" s="16">
        <v>2.0</v>
      </c>
      <c r="U65" s="26">
        <f t="shared" si="67"/>
        <v>0.004002081082</v>
      </c>
      <c r="V65" s="16">
        <v>10.0</v>
      </c>
      <c r="W65" s="26">
        <f t="shared" si="68"/>
        <v>0.0177484337</v>
      </c>
      <c r="X65" s="16">
        <v>10.0</v>
      </c>
      <c r="Y65" s="26">
        <f t="shared" si="69"/>
        <v>0.02309042209</v>
      </c>
      <c r="Z65" s="16">
        <v>35.0</v>
      </c>
      <c r="AA65" s="26">
        <f t="shared" si="70"/>
        <v>0.08466581195</v>
      </c>
      <c r="AB65" s="27">
        <v>5.0</v>
      </c>
      <c r="AC65" s="26">
        <f t="shared" si="71"/>
        <v>0.01674817445</v>
      </c>
      <c r="AD65" s="27">
        <v>8.0</v>
      </c>
      <c r="AE65" s="26">
        <f t="shared" si="72"/>
        <v>0.07718282682</v>
      </c>
      <c r="AF65" s="27" t="s">
        <v>20</v>
      </c>
      <c r="AG65" s="27" t="s">
        <v>20</v>
      </c>
      <c r="AH65" s="27" t="s">
        <v>20</v>
      </c>
      <c r="AI65" s="27" t="s">
        <v>20</v>
      </c>
      <c r="AJ65" s="27" t="s">
        <v>20</v>
      </c>
      <c r="AK65" s="27" t="s">
        <v>20</v>
      </c>
      <c r="AL65" s="27" t="s">
        <v>20</v>
      </c>
      <c r="AM65" s="27" t="s">
        <v>20</v>
      </c>
    </row>
    <row r="66" ht="21.0" customHeight="1">
      <c r="A66" s="15" t="s">
        <v>44</v>
      </c>
      <c r="B66" s="16">
        <v>14.0</v>
      </c>
      <c r="C66" s="26">
        <f t="shared" si="58"/>
        <v>0.09704027171</v>
      </c>
      <c r="D66" s="16">
        <v>17.0</v>
      </c>
      <c r="E66" s="26">
        <f t="shared" si="59"/>
        <v>0.07010598375</v>
      </c>
      <c r="F66" s="16">
        <v>1.0</v>
      </c>
      <c r="G66" s="26">
        <f t="shared" si="60"/>
        <v>0.001789228842</v>
      </c>
      <c r="H66" s="16">
        <v>1.0</v>
      </c>
      <c r="I66" s="26">
        <f t="shared" si="61"/>
        <v>0.002059647388</v>
      </c>
      <c r="J66" s="16">
        <v>18.0</v>
      </c>
      <c r="K66" s="26">
        <f t="shared" si="62"/>
        <v>0.03977109525</v>
      </c>
      <c r="L66" s="16">
        <v>17.0</v>
      </c>
      <c r="M66" s="26">
        <f t="shared" si="63"/>
        <v>0.03962057473</v>
      </c>
      <c r="N66" s="16">
        <v>10.0</v>
      </c>
      <c r="O66" s="26">
        <f t="shared" si="64"/>
        <v>0.02194089124</v>
      </c>
      <c r="P66" s="16">
        <v>29.0</v>
      </c>
      <c r="Q66" s="26">
        <f t="shared" si="65"/>
        <v>0.05531606455</v>
      </c>
      <c r="R66" s="16">
        <v>24.0</v>
      </c>
      <c r="S66" s="26">
        <f t="shared" si="66"/>
        <v>0.04747774481</v>
      </c>
      <c r="T66" s="16">
        <v>18.0</v>
      </c>
      <c r="U66" s="26">
        <f t="shared" si="67"/>
        <v>0.03601872974</v>
      </c>
      <c r="V66" s="16">
        <v>16.0</v>
      </c>
      <c r="W66" s="26">
        <f t="shared" si="68"/>
        <v>0.02839749392</v>
      </c>
      <c r="X66" s="16">
        <v>13.0</v>
      </c>
      <c r="Y66" s="26">
        <f t="shared" si="69"/>
        <v>0.03001754872</v>
      </c>
      <c r="Z66" s="16">
        <v>31.0</v>
      </c>
      <c r="AA66" s="26">
        <f t="shared" si="70"/>
        <v>0.07498971915</v>
      </c>
      <c r="AB66" s="27">
        <v>13.0</v>
      </c>
      <c r="AC66" s="26">
        <f t="shared" si="71"/>
        <v>0.04354525357</v>
      </c>
      <c r="AD66" s="27">
        <v>9.0</v>
      </c>
      <c r="AE66" s="26">
        <f t="shared" si="72"/>
        <v>0.08683068017</v>
      </c>
      <c r="AF66" s="27" t="s">
        <v>20</v>
      </c>
      <c r="AG66" s="27" t="s">
        <v>20</v>
      </c>
      <c r="AH66" s="27" t="s">
        <v>20</v>
      </c>
      <c r="AI66" s="27" t="s">
        <v>20</v>
      </c>
      <c r="AJ66" s="27" t="s">
        <v>20</v>
      </c>
      <c r="AK66" s="27" t="s">
        <v>20</v>
      </c>
      <c r="AL66" s="27" t="s">
        <v>20</v>
      </c>
      <c r="AM66" s="27" t="s">
        <v>20</v>
      </c>
    </row>
    <row r="67" ht="21.0" customHeight="1">
      <c r="A67" s="15" t="s">
        <v>45</v>
      </c>
      <c r="B67" s="16">
        <v>13.0</v>
      </c>
      <c r="C67" s="26">
        <f t="shared" si="58"/>
        <v>0.09010882373</v>
      </c>
      <c r="D67" s="16">
        <v>12.0</v>
      </c>
      <c r="E67" s="26">
        <f t="shared" si="59"/>
        <v>0.04948657677</v>
      </c>
      <c r="F67" s="16">
        <v>14.0</v>
      </c>
      <c r="G67" s="26">
        <f t="shared" si="60"/>
        <v>0.02504920379</v>
      </c>
      <c r="H67" s="16">
        <v>20.0</v>
      </c>
      <c r="I67" s="26">
        <f t="shared" si="61"/>
        <v>0.04119294777</v>
      </c>
      <c r="J67" s="16">
        <v>20.0</v>
      </c>
      <c r="K67" s="26">
        <f t="shared" si="62"/>
        <v>0.04419010584</v>
      </c>
      <c r="L67" s="16">
        <v>78.0</v>
      </c>
      <c r="M67" s="26">
        <f t="shared" si="63"/>
        <v>0.1817885194</v>
      </c>
      <c r="N67" s="16">
        <v>15.0</v>
      </c>
      <c r="O67" s="26">
        <f t="shared" si="64"/>
        <v>0.03291133686</v>
      </c>
      <c r="P67" s="16">
        <v>21.0</v>
      </c>
      <c r="Q67" s="26">
        <f t="shared" si="65"/>
        <v>0.04005646053</v>
      </c>
      <c r="R67" s="16">
        <v>321.0</v>
      </c>
      <c r="S67" s="26">
        <f t="shared" si="66"/>
        <v>0.6350148368</v>
      </c>
      <c r="T67" s="16">
        <v>20.0</v>
      </c>
      <c r="U67" s="26">
        <f t="shared" si="67"/>
        <v>0.04002081082</v>
      </c>
      <c r="V67" s="16">
        <v>89.0</v>
      </c>
      <c r="W67" s="26">
        <f t="shared" si="68"/>
        <v>0.1579610599</v>
      </c>
      <c r="X67" s="16">
        <v>30.0</v>
      </c>
      <c r="Y67" s="26">
        <f t="shared" si="69"/>
        <v>0.06927126628</v>
      </c>
      <c r="Z67" s="16">
        <v>42.0</v>
      </c>
      <c r="AA67" s="26">
        <f t="shared" si="70"/>
        <v>0.1015989743</v>
      </c>
      <c r="AB67" s="27">
        <v>22.0</v>
      </c>
      <c r="AC67" s="26">
        <f t="shared" si="71"/>
        <v>0.07369196758</v>
      </c>
      <c r="AD67" s="27">
        <v>4.0</v>
      </c>
      <c r="AE67" s="26">
        <f t="shared" si="72"/>
        <v>0.03859141341</v>
      </c>
      <c r="AF67" s="27" t="s">
        <v>20</v>
      </c>
      <c r="AG67" s="27" t="s">
        <v>20</v>
      </c>
      <c r="AH67" s="27" t="s">
        <v>20</v>
      </c>
      <c r="AI67" s="27" t="s">
        <v>20</v>
      </c>
      <c r="AJ67" s="27" t="s">
        <v>20</v>
      </c>
      <c r="AK67" s="27" t="s">
        <v>20</v>
      </c>
      <c r="AL67" s="27" t="s">
        <v>20</v>
      </c>
      <c r="AM67" s="27" t="s">
        <v>20</v>
      </c>
    </row>
    <row r="68" ht="21.0" customHeight="1">
      <c r="A68" s="15" t="s">
        <v>46</v>
      </c>
      <c r="B68" s="16">
        <v>12034.0</v>
      </c>
      <c r="C68" s="26">
        <f t="shared" si="58"/>
        <v>83.41304499</v>
      </c>
      <c r="D68" s="16">
        <v>21625.0</v>
      </c>
      <c r="E68" s="26">
        <f t="shared" si="59"/>
        <v>89.17893521</v>
      </c>
      <c r="F68" s="16">
        <v>46369.0</v>
      </c>
      <c r="G68" s="26">
        <f t="shared" si="60"/>
        <v>82.96475219</v>
      </c>
      <c r="H68" s="16">
        <v>45358.0</v>
      </c>
      <c r="I68" s="26">
        <f t="shared" si="61"/>
        <v>93.42148624</v>
      </c>
      <c r="J68" s="16">
        <v>42279.0</v>
      </c>
      <c r="K68" s="26">
        <f t="shared" si="62"/>
        <v>93.41567423</v>
      </c>
      <c r="L68" s="16">
        <v>39708.0</v>
      </c>
      <c r="M68" s="26">
        <f t="shared" si="63"/>
        <v>92.54434008</v>
      </c>
      <c r="N68" s="16">
        <v>43219.0</v>
      </c>
      <c r="O68" s="26">
        <f t="shared" si="64"/>
        <v>94.82633785</v>
      </c>
      <c r="P68" s="16">
        <v>50077.0</v>
      </c>
      <c r="Q68" s="26">
        <f t="shared" si="65"/>
        <v>95.51939877</v>
      </c>
      <c r="R68" s="16">
        <v>47136.0</v>
      </c>
      <c r="S68" s="26">
        <f t="shared" si="66"/>
        <v>93.2462908</v>
      </c>
      <c r="T68" s="16">
        <v>47643.0</v>
      </c>
      <c r="U68" s="26">
        <f t="shared" si="67"/>
        <v>95.3355745</v>
      </c>
      <c r="V68" s="16">
        <v>53982.0</v>
      </c>
      <c r="W68" s="26">
        <f t="shared" si="68"/>
        <v>95.8095948</v>
      </c>
      <c r="X68" s="16">
        <v>41315.0</v>
      </c>
      <c r="Y68" s="26">
        <f t="shared" si="69"/>
        <v>95.39807888</v>
      </c>
      <c r="Z68" s="16">
        <v>37922.0</v>
      </c>
      <c r="AA68" s="26">
        <f t="shared" si="70"/>
        <v>91.73419773</v>
      </c>
      <c r="AB68" s="16">
        <v>28631.0</v>
      </c>
      <c r="AC68" s="26">
        <f t="shared" si="71"/>
        <v>95.90339653</v>
      </c>
      <c r="AD68" s="16">
        <v>9817.0</v>
      </c>
      <c r="AE68" s="26">
        <f t="shared" si="72"/>
        <v>94.71297636</v>
      </c>
      <c r="AF68" s="27" t="s">
        <v>20</v>
      </c>
      <c r="AG68" s="27" t="s">
        <v>20</v>
      </c>
      <c r="AH68" s="27" t="s">
        <v>20</v>
      </c>
      <c r="AI68" s="27" t="s">
        <v>20</v>
      </c>
      <c r="AJ68" s="27" t="s">
        <v>20</v>
      </c>
      <c r="AK68" s="27" t="s">
        <v>20</v>
      </c>
      <c r="AL68" s="27" t="s">
        <v>20</v>
      </c>
      <c r="AM68" s="27" t="s">
        <v>20</v>
      </c>
    </row>
    <row r="69" ht="21.0" customHeight="1">
      <c r="A69" s="15" t="s">
        <v>47</v>
      </c>
      <c r="B69" s="16">
        <v>3.0</v>
      </c>
      <c r="C69" s="26">
        <f t="shared" si="58"/>
        <v>0.02079434394</v>
      </c>
      <c r="D69" s="16">
        <v>7.0</v>
      </c>
      <c r="E69" s="26">
        <f t="shared" si="59"/>
        <v>0.02886716978</v>
      </c>
      <c r="F69" s="16">
        <v>2.0</v>
      </c>
      <c r="G69" s="26">
        <f t="shared" si="60"/>
        <v>0.003578457685</v>
      </c>
      <c r="H69" s="16">
        <v>5.0</v>
      </c>
      <c r="I69" s="26">
        <f t="shared" si="61"/>
        <v>0.01029823694</v>
      </c>
      <c r="J69" s="16">
        <v>16.0</v>
      </c>
      <c r="K69" s="26">
        <f t="shared" si="62"/>
        <v>0.03535208467</v>
      </c>
      <c r="L69" s="16">
        <v>89.0</v>
      </c>
      <c r="M69" s="26">
        <f t="shared" si="63"/>
        <v>0.2074253618</v>
      </c>
      <c r="N69" s="16">
        <v>25.0</v>
      </c>
      <c r="O69" s="26">
        <f t="shared" si="64"/>
        <v>0.0548522281</v>
      </c>
      <c r="P69" s="16">
        <v>4.0</v>
      </c>
      <c r="Q69" s="26">
        <f t="shared" si="65"/>
        <v>0.007629802007</v>
      </c>
      <c r="R69" s="16">
        <v>14.0</v>
      </c>
      <c r="S69" s="26">
        <f t="shared" si="66"/>
        <v>0.02769535114</v>
      </c>
      <c r="T69" s="16">
        <v>9.0</v>
      </c>
      <c r="U69" s="26">
        <f t="shared" si="67"/>
        <v>0.01800936487</v>
      </c>
      <c r="V69" s="16">
        <v>43.0</v>
      </c>
      <c r="W69" s="26">
        <f t="shared" si="68"/>
        <v>0.07631826491</v>
      </c>
      <c r="X69" s="16">
        <v>2.0</v>
      </c>
      <c r="Y69" s="26">
        <f t="shared" si="69"/>
        <v>0.004618084419</v>
      </c>
      <c r="Z69" s="16">
        <v>12.0</v>
      </c>
      <c r="AA69" s="26">
        <f t="shared" si="70"/>
        <v>0.02902827838</v>
      </c>
      <c r="AB69" s="27">
        <v>3.0</v>
      </c>
      <c r="AC69" s="26">
        <f t="shared" si="71"/>
        <v>0.01004890467</v>
      </c>
      <c r="AD69" s="27">
        <v>25.0</v>
      </c>
      <c r="AE69" s="26">
        <f t="shared" si="72"/>
        <v>0.2411963338</v>
      </c>
      <c r="AF69" s="27" t="s">
        <v>20</v>
      </c>
      <c r="AG69" s="27" t="s">
        <v>20</v>
      </c>
      <c r="AH69" s="27" t="s">
        <v>20</v>
      </c>
      <c r="AI69" s="27" t="s">
        <v>20</v>
      </c>
      <c r="AJ69" s="27" t="s">
        <v>20</v>
      </c>
      <c r="AK69" s="27" t="s">
        <v>20</v>
      </c>
      <c r="AL69" s="27" t="s">
        <v>20</v>
      </c>
      <c r="AM69" s="27" t="s">
        <v>20</v>
      </c>
    </row>
    <row r="70" ht="21.0" customHeight="1">
      <c r="A70" s="15" t="s">
        <v>48</v>
      </c>
      <c r="B70" s="16">
        <v>14.0</v>
      </c>
      <c r="C70" s="26">
        <f t="shared" si="58"/>
        <v>0.09704027171</v>
      </c>
      <c r="D70" s="16">
        <v>50.0</v>
      </c>
      <c r="E70" s="26">
        <f t="shared" si="59"/>
        <v>0.2061940699</v>
      </c>
      <c r="F70" s="16">
        <v>38.0</v>
      </c>
      <c r="G70" s="26">
        <f t="shared" si="60"/>
        <v>0.06799069601</v>
      </c>
      <c r="H70" s="16">
        <v>54.0</v>
      </c>
      <c r="I70" s="26">
        <f t="shared" si="61"/>
        <v>0.111220959</v>
      </c>
      <c r="J70" s="16">
        <v>283.0</v>
      </c>
      <c r="K70" s="26">
        <f t="shared" si="62"/>
        <v>0.6252899976</v>
      </c>
      <c r="L70" s="16">
        <v>99.0</v>
      </c>
      <c r="M70" s="26">
        <f t="shared" si="63"/>
        <v>0.2307315823</v>
      </c>
      <c r="N70" s="16">
        <v>75.0</v>
      </c>
      <c r="O70" s="26">
        <f t="shared" si="64"/>
        <v>0.1645566843</v>
      </c>
      <c r="P70" s="16">
        <v>199.0</v>
      </c>
      <c r="Q70" s="26">
        <f t="shared" si="65"/>
        <v>0.3795826498</v>
      </c>
      <c r="R70" s="16">
        <v>47.0</v>
      </c>
      <c r="S70" s="26">
        <f t="shared" si="66"/>
        <v>0.09297725025</v>
      </c>
      <c r="T70" s="16">
        <v>59.0</v>
      </c>
      <c r="U70" s="26">
        <f t="shared" si="67"/>
        <v>0.1180613919</v>
      </c>
      <c r="V70" s="16">
        <v>35.0</v>
      </c>
      <c r="W70" s="26">
        <f t="shared" si="68"/>
        <v>0.06211951795</v>
      </c>
      <c r="X70" s="16">
        <v>188.0</v>
      </c>
      <c r="Y70" s="26">
        <f t="shared" si="69"/>
        <v>0.4340999353</v>
      </c>
      <c r="Z70" s="16">
        <v>27.0</v>
      </c>
      <c r="AA70" s="26">
        <f t="shared" si="70"/>
        <v>0.06531362636</v>
      </c>
      <c r="AB70" s="27">
        <v>11.0</v>
      </c>
      <c r="AC70" s="26">
        <f t="shared" si="71"/>
        <v>0.03684598379</v>
      </c>
      <c r="AD70" s="27">
        <v>26.0</v>
      </c>
      <c r="AE70" s="26">
        <f t="shared" si="72"/>
        <v>0.2508441872</v>
      </c>
      <c r="AF70" s="27" t="s">
        <v>20</v>
      </c>
      <c r="AG70" s="27" t="s">
        <v>20</v>
      </c>
      <c r="AH70" s="27" t="s">
        <v>20</v>
      </c>
      <c r="AI70" s="27" t="s">
        <v>20</v>
      </c>
      <c r="AJ70" s="27" t="s">
        <v>20</v>
      </c>
      <c r="AK70" s="27" t="s">
        <v>20</v>
      </c>
      <c r="AL70" s="27" t="s">
        <v>20</v>
      </c>
      <c r="AM70" s="27" t="s">
        <v>20</v>
      </c>
    </row>
    <row r="71" ht="21.0" customHeight="1">
      <c r="A71" s="15" t="s">
        <v>49</v>
      </c>
      <c r="B71" s="16">
        <v>2.0</v>
      </c>
      <c r="C71" s="26">
        <f t="shared" si="58"/>
        <v>0.01386289596</v>
      </c>
      <c r="D71" s="16">
        <v>8.0</v>
      </c>
      <c r="E71" s="26">
        <f t="shared" si="59"/>
        <v>0.03299105118</v>
      </c>
      <c r="F71" s="16">
        <v>9.0</v>
      </c>
      <c r="G71" s="26">
        <f t="shared" si="60"/>
        <v>0.01610305958</v>
      </c>
      <c r="H71" s="16">
        <v>21.0</v>
      </c>
      <c r="I71" s="26">
        <f t="shared" si="61"/>
        <v>0.04325259516</v>
      </c>
      <c r="J71" s="16">
        <v>5.0</v>
      </c>
      <c r="K71" s="26">
        <f t="shared" si="62"/>
        <v>0.01104752646</v>
      </c>
      <c r="L71" s="16">
        <v>37.0</v>
      </c>
      <c r="M71" s="26">
        <f t="shared" si="63"/>
        <v>0.08623301559</v>
      </c>
      <c r="N71" s="16">
        <v>5.0</v>
      </c>
      <c r="O71" s="26">
        <f t="shared" si="64"/>
        <v>0.01097044562</v>
      </c>
      <c r="P71" s="16">
        <v>27.0</v>
      </c>
      <c r="Q71" s="26">
        <f t="shared" si="65"/>
        <v>0.05150116354</v>
      </c>
      <c r="R71" s="16">
        <v>32.0</v>
      </c>
      <c r="S71" s="26">
        <f t="shared" si="66"/>
        <v>0.06330365974</v>
      </c>
      <c r="T71" s="16">
        <v>17.0</v>
      </c>
      <c r="U71" s="26">
        <f t="shared" si="67"/>
        <v>0.0340176892</v>
      </c>
      <c r="V71" s="16">
        <v>4.0</v>
      </c>
      <c r="W71" s="26">
        <f t="shared" si="68"/>
        <v>0.00709937348</v>
      </c>
      <c r="X71" s="16">
        <v>12.0</v>
      </c>
      <c r="Y71" s="26">
        <f t="shared" si="69"/>
        <v>0.02770850651</v>
      </c>
      <c r="Z71" s="16">
        <v>12.0</v>
      </c>
      <c r="AA71" s="26">
        <f t="shared" si="70"/>
        <v>0.02902827838</v>
      </c>
      <c r="AB71" s="27">
        <v>13.0</v>
      </c>
      <c r="AC71" s="26">
        <f t="shared" si="71"/>
        <v>0.04354525357</v>
      </c>
      <c r="AD71" s="27">
        <v>11.0</v>
      </c>
      <c r="AE71" s="26">
        <f t="shared" si="72"/>
        <v>0.1061263869</v>
      </c>
      <c r="AF71" s="27" t="s">
        <v>20</v>
      </c>
      <c r="AG71" s="27" t="s">
        <v>20</v>
      </c>
      <c r="AH71" s="27" t="s">
        <v>20</v>
      </c>
      <c r="AI71" s="27" t="s">
        <v>20</v>
      </c>
      <c r="AJ71" s="27" t="s">
        <v>20</v>
      </c>
      <c r="AK71" s="27" t="s">
        <v>20</v>
      </c>
      <c r="AL71" s="27" t="s">
        <v>20</v>
      </c>
      <c r="AM71" s="27" t="s">
        <v>20</v>
      </c>
    </row>
    <row r="72" ht="21.0" customHeight="1">
      <c r="A72" s="15" t="s">
        <v>50</v>
      </c>
      <c r="B72" s="16">
        <v>32.0</v>
      </c>
      <c r="C72" s="26">
        <f t="shared" si="58"/>
        <v>0.2218063353</v>
      </c>
      <c r="D72" s="16">
        <v>33.0</v>
      </c>
      <c r="E72" s="26">
        <f t="shared" si="59"/>
        <v>0.1360880861</v>
      </c>
      <c r="F72" s="16">
        <v>80.0</v>
      </c>
      <c r="G72" s="26">
        <f t="shared" si="60"/>
        <v>0.1431383074</v>
      </c>
      <c r="H72" s="16">
        <v>40.0</v>
      </c>
      <c r="I72" s="26">
        <f t="shared" si="61"/>
        <v>0.08238589553</v>
      </c>
      <c r="J72" s="16">
        <v>73.0</v>
      </c>
      <c r="K72" s="26">
        <f t="shared" si="62"/>
        <v>0.1612938863</v>
      </c>
      <c r="L72" s="16">
        <v>47.0</v>
      </c>
      <c r="M72" s="26">
        <f t="shared" si="63"/>
        <v>0.109539236</v>
      </c>
      <c r="N72" s="16">
        <v>61.0</v>
      </c>
      <c r="O72" s="26">
        <f t="shared" si="64"/>
        <v>0.1338394366</v>
      </c>
      <c r="P72" s="16">
        <v>41.0</v>
      </c>
      <c r="Q72" s="26">
        <f t="shared" si="65"/>
        <v>0.07820547057</v>
      </c>
      <c r="R72" s="16">
        <v>90.0</v>
      </c>
      <c r="S72" s="26">
        <f t="shared" si="66"/>
        <v>0.178041543</v>
      </c>
      <c r="T72" s="16">
        <v>54.0</v>
      </c>
      <c r="U72" s="26">
        <f t="shared" si="67"/>
        <v>0.1080561892</v>
      </c>
      <c r="V72" s="16">
        <v>76.0</v>
      </c>
      <c r="W72" s="26">
        <f t="shared" si="68"/>
        <v>0.1348880961</v>
      </c>
      <c r="X72" s="16">
        <v>154.0</v>
      </c>
      <c r="Y72" s="26">
        <f t="shared" si="69"/>
        <v>0.3555925002</v>
      </c>
      <c r="Z72" s="16">
        <v>171.0</v>
      </c>
      <c r="AA72" s="26">
        <f t="shared" si="70"/>
        <v>0.4136529669</v>
      </c>
      <c r="AB72" s="27">
        <v>173.0</v>
      </c>
      <c r="AC72" s="26">
        <f t="shared" si="71"/>
        <v>0.5794868359</v>
      </c>
      <c r="AD72" s="27">
        <v>20.0</v>
      </c>
      <c r="AE72" s="26">
        <f t="shared" si="72"/>
        <v>0.1929570671</v>
      </c>
      <c r="AF72" s="27" t="s">
        <v>20</v>
      </c>
      <c r="AG72" s="27" t="s">
        <v>20</v>
      </c>
      <c r="AH72" s="27" t="s">
        <v>20</v>
      </c>
      <c r="AI72" s="27" t="s">
        <v>20</v>
      </c>
      <c r="AJ72" s="27" t="s">
        <v>20</v>
      </c>
      <c r="AK72" s="27" t="s">
        <v>20</v>
      </c>
      <c r="AL72" s="27" t="s">
        <v>20</v>
      </c>
      <c r="AM72" s="27" t="s">
        <v>20</v>
      </c>
    </row>
    <row r="73" ht="21.0" customHeight="1">
      <c r="A73" s="15" t="s">
        <v>51</v>
      </c>
      <c r="B73" s="16">
        <v>70.0</v>
      </c>
      <c r="C73" s="26">
        <f t="shared" si="58"/>
        <v>0.4852013586</v>
      </c>
      <c r="D73" s="16">
        <v>75.0</v>
      </c>
      <c r="E73" s="26">
        <f t="shared" si="59"/>
        <v>0.3092911048</v>
      </c>
      <c r="F73" s="16">
        <v>50.0</v>
      </c>
      <c r="G73" s="26">
        <f t="shared" si="60"/>
        <v>0.08946144212</v>
      </c>
      <c r="H73" s="16">
        <v>65.0</v>
      </c>
      <c r="I73" s="26">
        <f t="shared" si="61"/>
        <v>0.1338770802</v>
      </c>
      <c r="J73" s="16">
        <v>154.0</v>
      </c>
      <c r="K73" s="26">
        <f t="shared" si="62"/>
        <v>0.3402638149</v>
      </c>
      <c r="L73" s="16">
        <v>370.0</v>
      </c>
      <c r="M73" s="26">
        <f t="shared" si="63"/>
        <v>0.8623301559</v>
      </c>
      <c r="N73" s="16">
        <v>205.0</v>
      </c>
      <c r="O73" s="26">
        <f t="shared" si="64"/>
        <v>0.4497882704</v>
      </c>
      <c r="P73" s="16">
        <v>217.0</v>
      </c>
      <c r="Q73" s="26">
        <f t="shared" si="65"/>
        <v>0.4139167589</v>
      </c>
      <c r="R73" s="16">
        <v>200.0</v>
      </c>
      <c r="S73" s="26">
        <f t="shared" si="66"/>
        <v>0.3956478734</v>
      </c>
      <c r="T73" s="16">
        <v>243.0</v>
      </c>
      <c r="U73" s="26">
        <f t="shared" si="67"/>
        <v>0.4862528515</v>
      </c>
      <c r="V73" s="16">
        <v>213.0</v>
      </c>
      <c r="W73" s="26">
        <f t="shared" si="68"/>
        <v>0.3780416378</v>
      </c>
      <c r="X73" s="16">
        <v>183.0</v>
      </c>
      <c r="Y73" s="26">
        <f t="shared" si="69"/>
        <v>0.4225547243</v>
      </c>
      <c r="Z73" s="16">
        <v>186.0</v>
      </c>
      <c r="AA73" s="26">
        <f t="shared" si="70"/>
        <v>0.4499383149</v>
      </c>
      <c r="AB73" s="27">
        <v>165.0</v>
      </c>
      <c r="AC73" s="26">
        <f t="shared" si="71"/>
        <v>0.5526897568</v>
      </c>
      <c r="AD73" s="27">
        <v>29.0</v>
      </c>
      <c r="AE73" s="26">
        <f t="shared" si="72"/>
        <v>0.2797877472</v>
      </c>
      <c r="AF73" s="27" t="s">
        <v>20</v>
      </c>
      <c r="AG73" s="27" t="s">
        <v>20</v>
      </c>
      <c r="AH73" s="27" t="s">
        <v>20</v>
      </c>
      <c r="AI73" s="27" t="s">
        <v>20</v>
      </c>
      <c r="AJ73" s="27" t="s">
        <v>20</v>
      </c>
      <c r="AK73" s="27" t="s">
        <v>20</v>
      </c>
      <c r="AL73" s="27" t="s">
        <v>20</v>
      </c>
      <c r="AM73" s="27" t="s">
        <v>20</v>
      </c>
    </row>
    <row r="74" ht="21.0" customHeight="1">
      <c r="A74" s="15" t="s">
        <v>52</v>
      </c>
      <c r="B74" s="16">
        <v>2039.0</v>
      </c>
      <c r="C74" s="26">
        <f t="shared" si="58"/>
        <v>14.13322243</v>
      </c>
      <c r="D74" s="16">
        <v>2074.0</v>
      </c>
      <c r="E74" s="26">
        <f t="shared" si="59"/>
        <v>8.552930018</v>
      </c>
      <c r="F74" s="16">
        <v>8877.0</v>
      </c>
      <c r="G74" s="26">
        <f t="shared" si="60"/>
        <v>15.88298443</v>
      </c>
      <c r="H74" s="16">
        <v>2153.0</v>
      </c>
      <c r="I74" s="26">
        <f t="shared" si="61"/>
        <v>4.434420827</v>
      </c>
      <c r="J74" s="16">
        <v>1277.0</v>
      </c>
      <c r="K74" s="26">
        <f t="shared" si="62"/>
        <v>2.821538258</v>
      </c>
      <c r="L74" s="16">
        <v>900.0</v>
      </c>
      <c r="M74" s="26">
        <f t="shared" si="63"/>
        <v>2.097559839</v>
      </c>
      <c r="N74" s="16">
        <v>581.0</v>
      </c>
      <c r="O74" s="26">
        <f t="shared" si="64"/>
        <v>1.274765781</v>
      </c>
      <c r="P74" s="16">
        <v>609.0</v>
      </c>
      <c r="Q74" s="26">
        <f t="shared" si="65"/>
        <v>1.161637356</v>
      </c>
      <c r="R74" s="16">
        <v>915.0</v>
      </c>
      <c r="S74" s="26">
        <f t="shared" si="66"/>
        <v>1.810089021</v>
      </c>
      <c r="T74" s="16">
        <v>701.0</v>
      </c>
      <c r="U74" s="26">
        <f t="shared" si="67"/>
        <v>1.402729419</v>
      </c>
      <c r="V74" s="16">
        <v>292.0</v>
      </c>
      <c r="W74" s="26">
        <f t="shared" si="68"/>
        <v>0.5182542641</v>
      </c>
      <c r="X74" s="16">
        <v>593.0</v>
      </c>
      <c r="Y74" s="26">
        <f t="shared" si="69"/>
        <v>1.36926203</v>
      </c>
      <c r="Z74" s="16">
        <v>458.0</v>
      </c>
      <c r="AA74" s="26">
        <f t="shared" si="70"/>
        <v>1.107912625</v>
      </c>
      <c r="AB74" s="27">
        <v>256.0</v>
      </c>
      <c r="AC74" s="26">
        <f t="shared" si="71"/>
        <v>0.8575065318</v>
      </c>
      <c r="AD74" s="27">
        <v>111.0</v>
      </c>
      <c r="AE74" s="26">
        <f t="shared" si="72"/>
        <v>1.070911722</v>
      </c>
      <c r="AF74" s="27" t="s">
        <v>20</v>
      </c>
      <c r="AG74" s="27" t="s">
        <v>20</v>
      </c>
      <c r="AH74" s="27" t="s">
        <v>20</v>
      </c>
      <c r="AI74" s="27" t="s">
        <v>20</v>
      </c>
      <c r="AJ74" s="27" t="s">
        <v>20</v>
      </c>
      <c r="AK74" s="27" t="s">
        <v>20</v>
      </c>
      <c r="AL74" s="27" t="s">
        <v>20</v>
      </c>
      <c r="AM74" s="27" t="s">
        <v>20</v>
      </c>
    </row>
    <row r="75" ht="21.0" customHeight="1">
      <c r="A75" s="15" t="s">
        <v>53</v>
      </c>
      <c r="B75" s="16">
        <v>4.0</v>
      </c>
      <c r="C75" s="26">
        <f t="shared" si="58"/>
        <v>0.02772579192</v>
      </c>
      <c r="D75" s="16">
        <v>19.0</v>
      </c>
      <c r="E75" s="26">
        <f t="shared" si="59"/>
        <v>0.07835374655</v>
      </c>
      <c r="F75" s="16">
        <v>19.0</v>
      </c>
      <c r="G75" s="26">
        <f t="shared" si="60"/>
        <v>0.03399534801</v>
      </c>
      <c r="H75" s="16">
        <v>12.0</v>
      </c>
      <c r="I75" s="26">
        <f t="shared" si="61"/>
        <v>0.02471576866</v>
      </c>
      <c r="J75" s="16">
        <v>18.0</v>
      </c>
      <c r="K75" s="26">
        <f t="shared" si="62"/>
        <v>0.03977109525</v>
      </c>
      <c r="L75" s="16">
        <v>4.0</v>
      </c>
      <c r="M75" s="26">
        <f t="shared" si="63"/>
        <v>0.009322488172</v>
      </c>
      <c r="N75" s="16">
        <v>8.0</v>
      </c>
      <c r="O75" s="26">
        <f t="shared" si="64"/>
        <v>0.01755271299</v>
      </c>
      <c r="P75" s="16">
        <v>12.0</v>
      </c>
      <c r="Q75" s="26">
        <f t="shared" si="65"/>
        <v>0.02288940602</v>
      </c>
      <c r="R75" s="16">
        <v>5.0</v>
      </c>
      <c r="S75" s="26">
        <f t="shared" si="66"/>
        <v>0.009891196835</v>
      </c>
      <c r="T75" s="16">
        <v>5.0</v>
      </c>
      <c r="U75" s="26">
        <f t="shared" si="67"/>
        <v>0.01000520271</v>
      </c>
      <c r="V75" s="16">
        <v>5.0</v>
      </c>
      <c r="W75" s="26">
        <f t="shared" si="68"/>
        <v>0.00887421685</v>
      </c>
      <c r="X75" s="16">
        <v>5.0</v>
      </c>
      <c r="Y75" s="26">
        <f t="shared" si="69"/>
        <v>0.01154521105</v>
      </c>
      <c r="Z75" s="16">
        <v>21.0</v>
      </c>
      <c r="AA75" s="26">
        <f t="shared" si="70"/>
        <v>0.05079948717</v>
      </c>
      <c r="AB75" s="27">
        <v>2.0</v>
      </c>
      <c r="AC75" s="26">
        <f t="shared" si="71"/>
        <v>0.00669926978</v>
      </c>
      <c r="AD75" s="27">
        <v>1.0</v>
      </c>
      <c r="AE75" s="26">
        <f t="shared" si="72"/>
        <v>0.009647853353</v>
      </c>
      <c r="AF75" s="27" t="s">
        <v>20</v>
      </c>
      <c r="AG75" s="27" t="s">
        <v>20</v>
      </c>
      <c r="AH75" s="27" t="s">
        <v>20</v>
      </c>
      <c r="AI75" s="27" t="s">
        <v>20</v>
      </c>
      <c r="AJ75" s="27" t="s">
        <v>20</v>
      </c>
      <c r="AK75" s="27" t="s">
        <v>20</v>
      </c>
      <c r="AL75" s="27" t="s">
        <v>20</v>
      </c>
      <c r="AM75" s="27" t="s">
        <v>20</v>
      </c>
    </row>
    <row r="76" ht="21.0" customHeight="1">
      <c r="A76" s="15" t="s">
        <v>54</v>
      </c>
      <c r="B76" s="16">
        <v>8.0</v>
      </c>
      <c r="C76" s="26">
        <f t="shared" si="58"/>
        <v>0.05545158384</v>
      </c>
      <c r="D76" s="16">
        <v>33.0</v>
      </c>
      <c r="E76" s="26">
        <f t="shared" si="59"/>
        <v>0.1360880861</v>
      </c>
      <c r="F76" s="16">
        <v>27.0</v>
      </c>
      <c r="G76" s="26">
        <f t="shared" si="60"/>
        <v>0.04830917874</v>
      </c>
      <c r="H76" s="16">
        <v>43.0</v>
      </c>
      <c r="I76" s="26">
        <f t="shared" si="61"/>
        <v>0.0885648377</v>
      </c>
      <c r="J76" s="16">
        <v>142.0</v>
      </c>
      <c r="K76" s="26">
        <f t="shared" si="62"/>
        <v>0.3137497514</v>
      </c>
      <c r="L76" s="16">
        <v>77.0</v>
      </c>
      <c r="M76" s="26">
        <f t="shared" si="63"/>
        <v>0.1794578973</v>
      </c>
      <c r="N76" s="16">
        <v>129.0</v>
      </c>
      <c r="O76" s="26">
        <f t="shared" si="64"/>
        <v>0.283037497</v>
      </c>
      <c r="P76" s="16">
        <v>88.0</v>
      </c>
      <c r="Q76" s="26">
        <f t="shared" si="65"/>
        <v>0.1678556441</v>
      </c>
      <c r="R76" s="16">
        <v>186.0</v>
      </c>
      <c r="S76" s="26">
        <f t="shared" si="66"/>
        <v>0.3679525223</v>
      </c>
      <c r="T76" s="16">
        <v>405.0</v>
      </c>
      <c r="U76" s="26">
        <f t="shared" si="67"/>
        <v>0.8104214191</v>
      </c>
      <c r="V76" s="16">
        <v>517.0</v>
      </c>
      <c r="W76" s="26">
        <f t="shared" si="68"/>
        <v>0.9175940223</v>
      </c>
      <c r="X76" s="16">
        <v>85.0</v>
      </c>
      <c r="Y76" s="26">
        <f t="shared" si="69"/>
        <v>0.1962685878</v>
      </c>
      <c r="Z76" s="16">
        <v>1601.0</v>
      </c>
      <c r="AA76" s="26">
        <f t="shared" si="70"/>
        <v>3.872856141</v>
      </c>
      <c r="AB76" s="27">
        <v>124.0</v>
      </c>
      <c r="AC76" s="26">
        <f t="shared" si="71"/>
        <v>0.4153547263</v>
      </c>
      <c r="AD76" s="27">
        <v>141.0</v>
      </c>
      <c r="AE76" s="26">
        <f t="shared" si="72"/>
        <v>1.360347323</v>
      </c>
      <c r="AF76" s="27" t="s">
        <v>20</v>
      </c>
      <c r="AG76" s="27" t="s">
        <v>20</v>
      </c>
      <c r="AH76" s="27" t="s">
        <v>20</v>
      </c>
      <c r="AI76" s="27" t="s">
        <v>20</v>
      </c>
      <c r="AJ76" s="27" t="s">
        <v>20</v>
      </c>
      <c r="AK76" s="27" t="s">
        <v>20</v>
      </c>
      <c r="AL76" s="27" t="s">
        <v>20</v>
      </c>
      <c r="AM76" s="27" t="s">
        <v>20</v>
      </c>
    </row>
    <row r="77" ht="21.0" customHeight="1">
      <c r="A77" s="15" t="s">
        <v>55</v>
      </c>
      <c r="B77" s="16">
        <v>2.0</v>
      </c>
      <c r="C77" s="26">
        <f t="shared" si="58"/>
        <v>0.01386289596</v>
      </c>
      <c r="D77" s="16">
        <v>7.0</v>
      </c>
      <c r="E77" s="26">
        <f t="shared" si="59"/>
        <v>0.02886716978</v>
      </c>
      <c r="F77" s="16">
        <v>3.0</v>
      </c>
      <c r="G77" s="26">
        <f t="shared" si="60"/>
        <v>0.005367686527</v>
      </c>
      <c r="H77" s="16">
        <v>3.0</v>
      </c>
      <c r="I77" s="26">
        <f t="shared" si="61"/>
        <v>0.006178942165</v>
      </c>
      <c r="J77" s="16">
        <v>7.0</v>
      </c>
      <c r="K77" s="26">
        <f t="shared" si="62"/>
        <v>0.01546653704</v>
      </c>
      <c r="L77" s="16">
        <v>7.0</v>
      </c>
      <c r="M77" s="26">
        <f t="shared" si="63"/>
        <v>0.0163143543</v>
      </c>
      <c r="N77" s="16">
        <v>19.0</v>
      </c>
      <c r="O77" s="26">
        <f t="shared" si="64"/>
        <v>0.04168769335</v>
      </c>
      <c r="P77" s="16">
        <v>2.0</v>
      </c>
      <c r="Q77" s="26">
        <f t="shared" si="65"/>
        <v>0.003814901003</v>
      </c>
      <c r="R77" s="16">
        <v>2.0</v>
      </c>
      <c r="S77" s="26">
        <f t="shared" si="66"/>
        <v>0.003956478734</v>
      </c>
      <c r="T77" s="16">
        <v>8.0</v>
      </c>
      <c r="U77" s="26">
        <f t="shared" si="67"/>
        <v>0.01600832433</v>
      </c>
      <c r="V77" s="16">
        <v>9.0</v>
      </c>
      <c r="W77" s="26">
        <f t="shared" si="68"/>
        <v>0.01597359033</v>
      </c>
      <c r="X77" s="16">
        <v>4.0</v>
      </c>
      <c r="Y77" s="26">
        <f t="shared" si="69"/>
        <v>0.009236168837</v>
      </c>
      <c r="Z77" s="16">
        <v>13.0</v>
      </c>
      <c r="AA77" s="26">
        <f t="shared" si="70"/>
        <v>0.03144730158</v>
      </c>
      <c r="AB77" s="27">
        <v>9.0</v>
      </c>
      <c r="AC77" s="26">
        <f t="shared" si="71"/>
        <v>0.03014671401</v>
      </c>
      <c r="AD77" s="27">
        <v>2.0</v>
      </c>
      <c r="AE77" s="26">
        <f t="shared" si="72"/>
        <v>0.01929570671</v>
      </c>
      <c r="AF77" s="27" t="s">
        <v>20</v>
      </c>
      <c r="AG77" s="27" t="s">
        <v>20</v>
      </c>
      <c r="AH77" s="27" t="s">
        <v>20</v>
      </c>
      <c r="AI77" s="27" t="s">
        <v>20</v>
      </c>
      <c r="AJ77" s="27" t="s">
        <v>20</v>
      </c>
      <c r="AK77" s="27" t="s">
        <v>20</v>
      </c>
      <c r="AL77" s="27" t="s">
        <v>20</v>
      </c>
      <c r="AM77" s="27" t="s">
        <v>20</v>
      </c>
    </row>
    <row r="78" ht="21.0" customHeight="1">
      <c r="A78" s="15" t="s">
        <v>56</v>
      </c>
      <c r="B78" s="16">
        <v>8.0</v>
      </c>
      <c r="C78" s="26">
        <f t="shared" si="58"/>
        <v>0.05545158384</v>
      </c>
      <c r="D78" s="16">
        <v>44.0</v>
      </c>
      <c r="E78" s="26">
        <f t="shared" si="59"/>
        <v>0.1814507815</v>
      </c>
      <c r="F78" s="16">
        <v>63.0</v>
      </c>
      <c r="G78" s="26">
        <f t="shared" si="60"/>
        <v>0.1127214171</v>
      </c>
      <c r="H78" s="16">
        <v>35.0</v>
      </c>
      <c r="I78" s="26">
        <f t="shared" si="61"/>
        <v>0.07208765859</v>
      </c>
      <c r="J78" s="16">
        <v>29.0</v>
      </c>
      <c r="K78" s="26">
        <f t="shared" si="62"/>
        <v>0.06407565346</v>
      </c>
      <c r="L78" s="16">
        <v>32.0</v>
      </c>
      <c r="M78" s="26">
        <f t="shared" si="63"/>
        <v>0.07457990538</v>
      </c>
      <c r="N78" s="16">
        <v>68.0</v>
      </c>
      <c r="O78" s="26">
        <f t="shared" si="64"/>
        <v>0.1491980604</v>
      </c>
      <c r="P78" s="16">
        <v>63.0</v>
      </c>
      <c r="Q78" s="26">
        <f t="shared" si="65"/>
        <v>0.1201693816</v>
      </c>
      <c r="R78" s="16">
        <v>23.0</v>
      </c>
      <c r="S78" s="26">
        <f t="shared" si="66"/>
        <v>0.04549950544</v>
      </c>
      <c r="T78" s="16">
        <v>34.0</v>
      </c>
      <c r="U78" s="26">
        <f t="shared" si="67"/>
        <v>0.0680353784</v>
      </c>
      <c r="V78" s="16">
        <v>72.0</v>
      </c>
      <c r="W78" s="26">
        <f t="shared" si="68"/>
        <v>0.1277887226</v>
      </c>
      <c r="X78" s="16">
        <v>41.0</v>
      </c>
      <c r="Y78" s="26">
        <f t="shared" si="69"/>
        <v>0.09467073058</v>
      </c>
      <c r="Z78" s="16">
        <v>16.0</v>
      </c>
      <c r="AA78" s="26">
        <f t="shared" si="70"/>
        <v>0.03870437117</v>
      </c>
      <c r="AB78" s="27">
        <v>14.0</v>
      </c>
      <c r="AC78" s="26">
        <f t="shared" si="71"/>
        <v>0.04689488846</v>
      </c>
      <c r="AD78" s="27">
        <v>16.0</v>
      </c>
      <c r="AE78" s="26">
        <f t="shared" si="72"/>
        <v>0.1543656536</v>
      </c>
      <c r="AF78" s="27" t="s">
        <v>20</v>
      </c>
      <c r="AG78" s="27" t="s">
        <v>20</v>
      </c>
      <c r="AH78" s="27" t="s">
        <v>20</v>
      </c>
      <c r="AI78" s="27" t="s">
        <v>20</v>
      </c>
      <c r="AJ78" s="27" t="s">
        <v>20</v>
      </c>
      <c r="AK78" s="27" t="s">
        <v>20</v>
      </c>
      <c r="AL78" s="27" t="s">
        <v>20</v>
      </c>
      <c r="AM78" s="27" t="s">
        <v>20</v>
      </c>
    </row>
    <row r="79" ht="21.0" customHeight="1">
      <c r="A79" s="15" t="s">
        <v>57</v>
      </c>
      <c r="B79" s="16">
        <v>12.0</v>
      </c>
      <c r="C79" s="26">
        <f t="shared" si="58"/>
        <v>0.08317737575</v>
      </c>
      <c r="D79" s="16">
        <v>11.0</v>
      </c>
      <c r="E79" s="26">
        <f t="shared" si="59"/>
        <v>0.04536269537</v>
      </c>
      <c r="F79" s="16">
        <v>9.0</v>
      </c>
      <c r="G79" s="26">
        <f t="shared" si="60"/>
        <v>0.01610305958</v>
      </c>
      <c r="H79" s="16">
        <v>7.0</v>
      </c>
      <c r="I79" s="26">
        <f t="shared" si="61"/>
        <v>0.01441753172</v>
      </c>
      <c r="J79" s="16">
        <v>20.0</v>
      </c>
      <c r="K79" s="26">
        <f t="shared" si="62"/>
        <v>0.04419010584</v>
      </c>
      <c r="L79" s="16">
        <v>94.0</v>
      </c>
      <c r="M79" s="26">
        <f t="shared" si="63"/>
        <v>0.219078472</v>
      </c>
      <c r="N79" s="16">
        <v>123.0</v>
      </c>
      <c r="O79" s="26">
        <f t="shared" si="64"/>
        <v>0.2698729622</v>
      </c>
      <c r="P79" s="16">
        <v>13.0</v>
      </c>
      <c r="Q79" s="26">
        <f t="shared" si="65"/>
        <v>0.02479685652</v>
      </c>
      <c r="R79" s="16">
        <v>39.0</v>
      </c>
      <c r="S79" s="26">
        <f t="shared" si="66"/>
        <v>0.07715133531</v>
      </c>
      <c r="T79" s="16">
        <v>18.0</v>
      </c>
      <c r="U79" s="26">
        <f t="shared" si="67"/>
        <v>0.03601872974</v>
      </c>
      <c r="V79" s="16">
        <v>45.0</v>
      </c>
      <c r="W79" s="26">
        <f t="shared" si="68"/>
        <v>0.07986795165</v>
      </c>
      <c r="X79" s="16">
        <v>38.0</v>
      </c>
      <c r="Y79" s="26">
        <f t="shared" si="69"/>
        <v>0.08774360395</v>
      </c>
      <c r="Z79" s="16">
        <v>19.0</v>
      </c>
      <c r="AA79" s="26">
        <f t="shared" si="70"/>
        <v>0.04596144077</v>
      </c>
      <c r="AB79" s="27">
        <v>26.0</v>
      </c>
      <c r="AC79" s="26">
        <f t="shared" si="71"/>
        <v>0.08709050713</v>
      </c>
      <c r="AD79" s="27">
        <v>13.0</v>
      </c>
      <c r="AE79" s="26">
        <f t="shared" si="72"/>
        <v>0.1254220936</v>
      </c>
      <c r="AF79" s="27" t="s">
        <v>20</v>
      </c>
      <c r="AG79" s="27" t="s">
        <v>20</v>
      </c>
      <c r="AH79" s="27" t="s">
        <v>20</v>
      </c>
      <c r="AI79" s="27" t="s">
        <v>20</v>
      </c>
      <c r="AJ79" s="27" t="s">
        <v>20</v>
      </c>
      <c r="AK79" s="27" t="s">
        <v>20</v>
      </c>
      <c r="AL79" s="27" t="s">
        <v>20</v>
      </c>
      <c r="AM79" s="27" t="s">
        <v>20</v>
      </c>
    </row>
    <row r="80" ht="21.0" customHeight="1">
      <c r="A80" s="15" t="s">
        <v>58</v>
      </c>
      <c r="B80" s="16">
        <v>18.0</v>
      </c>
      <c r="C80" s="26">
        <f t="shared" si="58"/>
        <v>0.1247660636</v>
      </c>
      <c r="D80" s="16">
        <v>55.0</v>
      </c>
      <c r="E80" s="26">
        <f t="shared" si="59"/>
        <v>0.2268134768</v>
      </c>
      <c r="F80" s="16">
        <v>36.0</v>
      </c>
      <c r="G80" s="26">
        <f t="shared" si="60"/>
        <v>0.06441223833</v>
      </c>
      <c r="H80" s="16">
        <v>73.0</v>
      </c>
      <c r="I80" s="26">
        <f t="shared" si="61"/>
        <v>0.1503542594</v>
      </c>
      <c r="J80" s="16">
        <v>91.0</v>
      </c>
      <c r="K80" s="26">
        <f t="shared" si="62"/>
        <v>0.2010649816</v>
      </c>
      <c r="L80" s="16">
        <v>266.0</v>
      </c>
      <c r="M80" s="26">
        <f t="shared" si="63"/>
        <v>0.6199454634</v>
      </c>
      <c r="N80" s="16">
        <v>284.0</v>
      </c>
      <c r="O80" s="26">
        <f t="shared" si="64"/>
        <v>0.6231213112</v>
      </c>
      <c r="P80" s="16">
        <v>444.0</v>
      </c>
      <c r="Q80" s="26">
        <f t="shared" si="65"/>
        <v>0.8469080227</v>
      </c>
      <c r="R80" s="16">
        <v>895.0</v>
      </c>
      <c r="S80" s="26">
        <f t="shared" si="66"/>
        <v>1.770524233</v>
      </c>
      <c r="T80" s="16">
        <v>89.0</v>
      </c>
      <c r="U80" s="26">
        <f t="shared" si="67"/>
        <v>0.1780926082</v>
      </c>
      <c r="V80" s="16">
        <v>122.0</v>
      </c>
      <c r="W80" s="26">
        <f t="shared" si="68"/>
        <v>0.2165308911</v>
      </c>
      <c r="X80" s="16">
        <v>111.0</v>
      </c>
      <c r="Y80" s="26">
        <f t="shared" si="69"/>
        <v>0.2563036852</v>
      </c>
      <c r="Z80" s="16">
        <v>67.0</v>
      </c>
      <c r="AA80" s="26">
        <f t="shared" si="70"/>
        <v>0.1620745543</v>
      </c>
      <c r="AB80" s="27">
        <v>64.0</v>
      </c>
      <c r="AC80" s="26">
        <f t="shared" si="71"/>
        <v>0.2143766329</v>
      </c>
      <c r="AD80" s="27">
        <v>6.0</v>
      </c>
      <c r="AE80" s="26">
        <f t="shared" si="72"/>
        <v>0.05788712012</v>
      </c>
      <c r="AF80" s="27" t="s">
        <v>20</v>
      </c>
      <c r="AG80" s="27" t="s">
        <v>20</v>
      </c>
      <c r="AH80" s="27" t="s">
        <v>20</v>
      </c>
      <c r="AI80" s="27" t="s">
        <v>20</v>
      </c>
      <c r="AJ80" s="27" t="s">
        <v>20</v>
      </c>
      <c r="AK80" s="27" t="s">
        <v>20</v>
      </c>
      <c r="AL80" s="27" t="s">
        <v>20</v>
      </c>
      <c r="AM80" s="27" t="s">
        <v>20</v>
      </c>
    </row>
    <row r="81" ht="21.0" customHeight="1">
      <c r="A81" s="15" t="s">
        <v>59</v>
      </c>
      <c r="B81" s="16">
        <v>9.0</v>
      </c>
      <c r="C81" s="26">
        <f t="shared" si="58"/>
        <v>0.06238303182</v>
      </c>
      <c r="D81" s="16">
        <v>11.0</v>
      </c>
      <c r="E81" s="26">
        <f t="shared" si="59"/>
        <v>0.04536269537</v>
      </c>
      <c r="F81" s="16">
        <v>24.0</v>
      </c>
      <c r="G81" s="26">
        <f t="shared" si="60"/>
        <v>0.04294149222</v>
      </c>
      <c r="H81" s="16">
        <v>22.0</v>
      </c>
      <c r="I81" s="26">
        <f t="shared" si="61"/>
        <v>0.04531224254</v>
      </c>
      <c r="J81" s="16">
        <v>23.0</v>
      </c>
      <c r="K81" s="26">
        <f t="shared" si="62"/>
        <v>0.05081862171</v>
      </c>
      <c r="L81" s="16">
        <v>6.0</v>
      </c>
      <c r="M81" s="26">
        <f t="shared" si="63"/>
        <v>0.01398373226</v>
      </c>
      <c r="N81" s="16">
        <v>16.0</v>
      </c>
      <c r="O81" s="26">
        <f t="shared" si="64"/>
        <v>0.03510542598</v>
      </c>
      <c r="P81" s="16">
        <v>20.0</v>
      </c>
      <c r="Q81" s="26">
        <f t="shared" si="65"/>
        <v>0.03814901003</v>
      </c>
      <c r="R81" s="16">
        <v>24.0</v>
      </c>
      <c r="S81" s="26">
        <f t="shared" si="66"/>
        <v>0.04747774481</v>
      </c>
      <c r="T81" s="16">
        <v>24.0</v>
      </c>
      <c r="U81" s="26">
        <f t="shared" si="67"/>
        <v>0.04802497299</v>
      </c>
      <c r="V81" s="16">
        <v>0.0</v>
      </c>
      <c r="W81" s="26">
        <f t="shared" si="68"/>
        <v>0</v>
      </c>
      <c r="X81" s="16">
        <v>2.0</v>
      </c>
      <c r="Y81" s="26">
        <f t="shared" si="69"/>
        <v>0.004618084419</v>
      </c>
      <c r="Z81" s="16">
        <v>8.0</v>
      </c>
      <c r="AA81" s="26">
        <f t="shared" si="70"/>
        <v>0.01935218559</v>
      </c>
      <c r="AB81" s="27">
        <v>2.0</v>
      </c>
      <c r="AC81" s="26">
        <f t="shared" si="71"/>
        <v>0.00669926978</v>
      </c>
      <c r="AD81" s="27">
        <v>0.0</v>
      </c>
      <c r="AE81" s="26">
        <f t="shared" si="72"/>
        <v>0</v>
      </c>
      <c r="AF81" s="27" t="s">
        <v>20</v>
      </c>
      <c r="AG81" s="27" t="s">
        <v>20</v>
      </c>
      <c r="AH81" s="27" t="s">
        <v>20</v>
      </c>
      <c r="AI81" s="27" t="s">
        <v>20</v>
      </c>
      <c r="AJ81" s="27" t="s">
        <v>20</v>
      </c>
      <c r="AK81" s="27" t="s">
        <v>20</v>
      </c>
      <c r="AL81" s="27" t="s">
        <v>20</v>
      </c>
      <c r="AM81" s="27" t="s">
        <v>20</v>
      </c>
    </row>
    <row r="82" ht="21.0" customHeight="1">
      <c r="A82" s="15" t="s">
        <v>60</v>
      </c>
      <c r="B82" s="16">
        <v>9.0</v>
      </c>
      <c r="C82" s="26">
        <f t="shared" si="58"/>
        <v>0.06238303182</v>
      </c>
      <c r="D82" s="16">
        <v>4.0</v>
      </c>
      <c r="E82" s="26">
        <f t="shared" si="59"/>
        <v>0.01649552559</v>
      </c>
      <c r="F82" s="16">
        <v>9.0</v>
      </c>
      <c r="G82" s="26">
        <f t="shared" si="60"/>
        <v>0.01610305958</v>
      </c>
      <c r="H82" s="16">
        <v>35.0</v>
      </c>
      <c r="I82" s="26">
        <f t="shared" si="61"/>
        <v>0.07208765859</v>
      </c>
      <c r="J82" s="16">
        <v>36.0</v>
      </c>
      <c r="K82" s="26">
        <f t="shared" si="62"/>
        <v>0.0795421905</v>
      </c>
      <c r="L82" s="16">
        <v>37.0</v>
      </c>
      <c r="M82" s="26">
        <f t="shared" si="63"/>
        <v>0.08623301559</v>
      </c>
      <c r="N82" s="16">
        <v>39.0</v>
      </c>
      <c r="O82" s="26">
        <f t="shared" si="64"/>
        <v>0.08556947583</v>
      </c>
      <c r="P82" s="16">
        <v>36.0</v>
      </c>
      <c r="Q82" s="26">
        <f t="shared" si="65"/>
        <v>0.06866821806</v>
      </c>
      <c r="R82" s="16">
        <v>12.0</v>
      </c>
      <c r="S82" s="26">
        <f t="shared" si="66"/>
        <v>0.0237388724</v>
      </c>
      <c r="T82" s="16">
        <v>29.0</v>
      </c>
      <c r="U82" s="26">
        <f t="shared" si="67"/>
        <v>0.05803017569</v>
      </c>
      <c r="V82" s="16">
        <v>28.0</v>
      </c>
      <c r="W82" s="26">
        <f t="shared" si="68"/>
        <v>0.04969561436</v>
      </c>
      <c r="X82" s="16">
        <v>6.0</v>
      </c>
      <c r="Y82" s="26">
        <f t="shared" si="69"/>
        <v>0.01385425326</v>
      </c>
      <c r="Z82" s="16">
        <v>5.0</v>
      </c>
      <c r="AA82" s="26">
        <f t="shared" si="70"/>
        <v>0.01209511599</v>
      </c>
      <c r="AB82" s="27">
        <v>26.0</v>
      </c>
      <c r="AC82" s="26">
        <f t="shared" si="71"/>
        <v>0.08709050713</v>
      </c>
      <c r="AD82" s="27">
        <v>8.0</v>
      </c>
      <c r="AE82" s="26">
        <f t="shared" si="72"/>
        <v>0.07718282682</v>
      </c>
      <c r="AF82" s="27" t="s">
        <v>20</v>
      </c>
      <c r="AG82" s="27" t="s">
        <v>20</v>
      </c>
      <c r="AH82" s="27" t="s">
        <v>20</v>
      </c>
      <c r="AI82" s="27" t="s">
        <v>20</v>
      </c>
      <c r="AJ82" s="27" t="s">
        <v>20</v>
      </c>
      <c r="AK82" s="27" t="s">
        <v>20</v>
      </c>
      <c r="AL82" s="27" t="s">
        <v>20</v>
      </c>
      <c r="AM82" s="27" t="s">
        <v>20</v>
      </c>
    </row>
    <row r="83" ht="21.0" customHeight="1">
      <c r="A83" s="15" t="s">
        <v>61</v>
      </c>
      <c r="B83" s="16">
        <v>27.0</v>
      </c>
      <c r="C83" s="26">
        <f t="shared" si="58"/>
        <v>0.1871490954</v>
      </c>
      <c r="D83" s="16">
        <v>43.0</v>
      </c>
      <c r="E83" s="26">
        <f t="shared" si="59"/>
        <v>0.1773269001</v>
      </c>
      <c r="F83" s="16">
        <v>58.0</v>
      </c>
      <c r="G83" s="26">
        <f t="shared" si="60"/>
        <v>0.1037752729</v>
      </c>
      <c r="H83" s="16">
        <v>196.0</v>
      </c>
      <c r="I83" s="26">
        <f t="shared" si="61"/>
        <v>0.4036908881</v>
      </c>
      <c r="J83" s="16">
        <v>284.0</v>
      </c>
      <c r="K83" s="26">
        <f t="shared" si="62"/>
        <v>0.6274995029</v>
      </c>
      <c r="L83" s="16">
        <v>551.0</v>
      </c>
      <c r="M83" s="26">
        <f t="shared" si="63"/>
        <v>1.284172746</v>
      </c>
      <c r="N83" s="16">
        <v>210.0</v>
      </c>
      <c r="O83" s="26">
        <f t="shared" si="64"/>
        <v>0.460758716</v>
      </c>
      <c r="P83" s="16">
        <v>79.0</v>
      </c>
      <c r="Q83" s="26">
        <f t="shared" si="65"/>
        <v>0.1506885896</v>
      </c>
      <c r="R83" s="16">
        <v>74.0</v>
      </c>
      <c r="S83" s="26">
        <f t="shared" si="66"/>
        <v>0.1463897132</v>
      </c>
      <c r="T83" s="16">
        <v>89.0</v>
      </c>
      <c r="U83" s="26">
        <f t="shared" si="67"/>
        <v>0.1780926082</v>
      </c>
      <c r="V83" s="16">
        <v>159.0</v>
      </c>
      <c r="W83" s="26">
        <f t="shared" si="68"/>
        <v>0.2822000958</v>
      </c>
      <c r="X83" s="16">
        <v>62.0</v>
      </c>
      <c r="Y83" s="26">
        <f t="shared" si="69"/>
        <v>0.143160617</v>
      </c>
      <c r="Z83" s="16">
        <v>44.0</v>
      </c>
      <c r="AA83" s="26">
        <f t="shared" si="70"/>
        <v>0.1064370207</v>
      </c>
      <c r="AB83" s="27">
        <v>5.0</v>
      </c>
      <c r="AC83" s="26">
        <f t="shared" si="71"/>
        <v>0.01674817445</v>
      </c>
      <c r="AD83" s="27">
        <v>2.0</v>
      </c>
      <c r="AE83" s="26">
        <f t="shared" si="72"/>
        <v>0.01929570671</v>
      </c>
      <c r="AF83" s="27" t="s">
        <v>20</v>
      </c>
      <c r="AG83" s="27" t="s">
        <v>20</v>
      </c>
      <c r="AH83" s="27" t="s">
        <v>20</v>
      </c>
      <c r="AI83" s="27" t="s">
        <v>20</v>
      </c>
      <c r="AJ83" s="27" t="s">
        <v>20</v>
      </c>
      <c r="AK83" s="27" t="s">
        <v>20</v>
      </c>
      <c r="AL83" s="27" t="s">
        <v>20</v>
      </c>
      <c r="AM83" s="27" t="s">
        <v>20</v>
      </c>
    </row>
    <row r="84" ht="21.0" customHeight="1">
      <c r="A84" s="15" t="s">
        <v>62</v>
      </c>
      <c r="B84" s="16">
        <v>26.0</v>
      </c>
      <c r="C84" s="26">
        <f t="shared" si="58"/>
        <v>0.1802176475</v>
      </c>
      <c r="D84" s="16">
        <v>6.0</v>
      </c>
      <c r="E84" s="26">
        <f t="shared" si="59"/>
        <v>0.02474328838</v>
      </c>
      <c r="F84" s="16">
        <v>7.0</v>
      </c>
      <c r="G84" s="26">
        <f t="shared" si="60"/>
        <v>0.0125246019</v>
      </c>
      <c r="H84" s="16">
        <v>35.0</v>
      </c>
      <c r="I84" s="26">
        <f t="shared" si="61"/>
        <v>0.07208765859</v>
      </c>
      <c r="J84" s="16">
        <v>27.0</v>
      </c>
      <c r="K84" s="26">
        <f t="shared" si="62"/>
        <v>0.05965664288</v>
      </c>
      <c r="L84" s="16">
        <v>205.0</v>
      </c>
      <c r="M84" s="26">
        <f t="shared" si="63"/>
        <v>0.4777775188</v>
      </c>
      <c r="N84" s="16">
        <v>60.0</v>
      </c>
      <c r="O84" s="26">
        <f t="shared" si="64"/>
        <v>0.1316453474</v>
      </c>
      <c r="P84" s="16">
        <v>30.0</v>
      </c>
      <c r="Q84" s="26">
        <f t="shared" si="65"/>
        <v>0.05722351505</v>
      </c>
      <c r="R84" s="16">
        <v>33.0</v>
      </c>
      <c r="S84" s="26">
        <f t="shared" si="66"/>
        <v>0.06528189911</v>
      </c>
      <c r="T84" s="16">
        <v>37.0</v>
      </c>
      <c r="U84" s="26">
        <f t="shared" si="67"/>
        <v>0.07403850002</v>
      </c>
      <c r="V84" s="16">
        <v>57.0</v>
      </c>
      <c r="W84" s="26">
        <f t="shared" si="68"/>
        <v>0.1011660721</v>
      </c>
      <c r="X84" s="16">
        <v>48.0</v>
      </c>
      <c r="Y84" s="26">
        <f t="shared" si="69"/>
        <v>0.110834026</v>
      </c>
      <c r="Z84" s="16">
        <v>85.0</v>
      </c>
      <c r="AA84" s="26">
        <f t="shared" si="70"/>
        <v>0.2056169719</v>
      </c>
      <c r="AB84" s="27">
        <v>16.0</v>
      </c>
      <c r="AC84" s="26">
        <f t="shared" si="71"/>
        <v>0.05359415824</v>
      </c>
      <c r="AD84" s="27">
        <v>5.0</v>
      </c>
      <c r="AE84" s="26">
        <f t="shared" si="72"/>
        <v>0.04823926676</v>
      </c>
      <c r="AF84" s="27" t="s">
        <v>20</v>
      </c>
      <c r="AG84" s="27" t="s">
        <v>20</v>
      </c>
      <c r="AH84" s="27" t="s">
        <v>20</v>
      </c>
      <c r="AI84" s="27" t="s">
        <v>20</v>
      </c>
      <c r="AJ84" s="27" t="s">
        <v>20</v>
      </c>
      <c r="AK84" s="27" t="s">
        <v>20</v>
      </c>
      <c r="AL84" s="27" t="s">
        <v>20</v>
      </c>
      <c r="AM84" s="27" t="s">
        <v>20</v>
      </c>
    </row>
    <row r="85" ht="21.0" customHeight="1">
      <c r="A85" s="15" t="s">
        <v>63</v>
      </c>
      <c r="B85" s="16">
        <v>7.0</v>
      </c>
      <c r="C85" s="26">
        <f t="shared" si="58"/>
        <v>0.04852013586</v>
      </c>
      <c r="D85" s="16">
        <v>29.0</v>
      </c>
      <c r="E85" s="26">
        <f t="shared" si="59"/>
        <v>0.1195925605</v>
      </c>
      <c r="F85" s="16">
        <v>38.0</v>
      </c>
      <c r="G85" s="26">
        <f t="shared" si="60"/>
        <v>0.06799069601</v>
      </c>
      <c r="H85" s="16">
        <v>9.0</v>
      </c>
      <c r="I85" s="26">
        <f t="shared" si="61"/>
        <v>0.0185368265</v>
      </c>
      <c r="J85" s="16">
        <v>42.0</v>
      </c>
      <c r="K85" s="26">
        <f t="shared" si="62"/>
        <v>0.09279922225</v>
      </c>
      <c r="L85" s="16">
        <v>41.0</v>
      </c>
      <c r="M85" s="26">
        <f t="shared" si="63"/>
        <v>0.09555550376</v>
      </c>
      <c r="N85" s="16">
        <v>47.0</v>
      </c>
      <c r="O85" s="26">
        <f t="shared" si="64"/>
        <v>0.1031221888</v>
      </c>
      <c r="P85" s="16">
        <v>46.0</v>
      </c>
      <c r="Q85" s="26">
        <f t="shared" si="65"/>
        <v>0.08774272308</v>
      </c>
      <c r="R85" s="16">
        <v>78.0</v>
      </c>
      <c r="S85" s="26">
        <f t="shared" si="66"/>
        <v>0.1543026706</v>
      </c>
      <c r="T85" s="16">
        <v>57.0</v>
      </c>
      <c r="U85" s="26">
        <f t="shared" si="67"/>
        <v>0.1140593108</v>
      </c>
      <c r="V85" s="16">
        <v>20.0</v>
      </c>
      <c r="W85" s="26">
        <f t="shared" si="68"/>
        <v>0.0354968674</v>
      </c>
      <c r="X85" s="16">
        <v>35.0</v>
      </c>
      <c r="Y85" s="26">
        <f t="shared" si="69"/>
        <v>0.08081647733</v>
      </c>
      <c r="Z85" s="16">
        <v>6.0</v>
      </c>
      <c r="AA85" s="26">
        <f t="shared" si="70"/>
        <v>0.01451413919</v>
      </c>
      <c r="AB85" s="27">
        <v>3.0</v>
      </c>
      <c r="AC85" s="26">
        <f t="shared" si="71"/>
        <v>0.01004890467</v>
      </c>
      <c r="AD85" s="27">
        <v>2.0</v>
      </c>
      <c r="AE85" s="26">
        <f t="shared" si="72"/>
        <v>0.01929570671</v>
      </c>
      <c r="AF85" s="27" t="s">
        <v>20</v>
      </c>
      <c r="AG85" s="27" t="s">
        <v>20</v>
      </c>
      <c r="AH85" s="27" t="s">
        <v>20</v>
      </c>
      <c r="AI85" s="27" t="s">
        <v>20</v>
      </c>
      <c r="AJ85" s="27" t="s">
        <v>20</v>
      </c>
      <c r="AK85" s="27" t="s">
        <v>20</v>
      </c>
      <c r="AL85" s="27" t="s">
        <v>20</v>
      </c>
      <c r="AM85" s="27" t="s">
        <v>20</v>
      </c>
    </row>
    <row r="86" ht="21.0" customHeight="1">
      <c r="A86" s="15" t="s">
        <v>64</v>
      </c>
      <c r="B86" s="16">
        <v>4.0</v>
      </c>
      <c r="C86" s="26">
        <f t="shared" si="58"/>
        <v>0.02772579192</v>
      </c>
      <c r="D86" s="16">
        <v>8.0</v>
      </c>
      <c r="E86" s="26">
        <f t="shared" si="59"/>
        <v>0.03299105118</v>
      </c>
      <c r="F86" s="16">
        <v>1.0</v>
      </c>
      <c r="G86" s="26">
        <f t="shared" si="60"/>
        <v>0.001789228842</v>
      </c>
      <c r="H86" s="16">
        <v>8.0</v>
      </c>
      <c r="I86" s="26">
        <f t="shared" si="61"/>
        <v>0.01647717911</v>
      </c>
      <c r="J86" s="16">
        <v>125.0</v>
      </c>
      <c r="K86" s="26">
        <f t="shared" si="62"/>
        <v>0.2761881615</v>
      </c>
      <c r="L86" s="16">
        <v>6.0</v>
      </c>
      <c r="M86" s="26">
        <f t="shared" si="63"/>
        <v>0.01398373226</v>
      </c>
      <c r="N86" s="16">
        <v>37.0</v>
      </c>
      <c r="O86" s="26">
        <f t="shared" si="64"/>
        <v>0.08118129758</v>
      </c>
      <c r="P86" s="16">
        <v>35.0</v>
      </c>
      <c r="Q86" s="26">
        <f t="shared" si="65"/>
        <v>0.06676076756</v>
      </c>
      <c r="R86" s="16">
        <v>91.0</v>
      </c>
      <c r="S86" s="26">
        <f t="shared" si="66"/>
        <v>0.1800197824</v>
      </c>
      <c r="T86" s="16">
        <v>51.0</v>
      </c>
      <c r="U86" s="26">
        <f t="shared" si="67"/>
        <v>0.1020530676</v>
      </c>
      <c r="V86" s="16">
        <v>205.0</v>
      </c>
      <c r="W86" s="26">
        <f t="shared" si="68"/>
        <v>0.3638428909</v>
      </c>
      <c r="X86" s="16">
        <v>205.0</v>
      </c>
      <c r="Y86" s="26">
        <f t="shared" si="69"/>
        <v>0.4733536529</v>
      </c>
      <c r="Z86" s="16">
        <v>372.0</v>
      </c>
      <c r="AA86" s="26">
        <f t="shared" si="70"/>
        <v>0.8998766298</v>
      </c>
      <c r="AB86" s="27">
        <v>125.0</v>
      </c>
      <c r="AC86" s="26">
        <f t="shared" si="71"/>
        <v>0.4187043612</v>
      </c>
      <c r="AD86" s="27">
        <v>1.0</v>
      </c>
      <c r="AE86" s="26">
        <f t="shared" si="72"/>
        <v>0.009647853353</v>
      </c>
      <c r="AF86" s="27" t="s">
        <v>20</v>
      </c>
      <c r="AG86" s="27" t="s">
        <v>20</v>
      </c>
      <c r="AH86" s="27" t="s">
        <v>20</v>
      </c>
      <c r="AI86" s="27" t="s">
        <v>20</v>
      </c>
      <c r="AJ86" s="27" t="s">
        <v>20</v>
      </c>
      <c r="AK86" s="27" t="s">
        <v>20</v>
      </c>
      <c r="AL86" s="27" t="s">
        <v>20</v>
      </c>
      <c r="AM86" s="27" t="s">
        <v>20</v>
      </c>
    </row>
    <row r="87" ht="21.0" customHeight="1">
      <c r="A87" s="15" t="s">
        <v>65</v>
      </c>
      <c r="B87" s="16">
        <v>9.0</v>
      </c>
      <c r="C87" s="26">
        <f t="shared" si="58"/>
        <v>0.06238303182</v>
      </c>
      <c r="D87" s="16">
        <v>2.0</v>
      </c>
      <c r="E87" s="26">
        <f t="shared" si="59"/>
        <v>0.008247762794</v>
      </c>
      <c r="F87" s="16">
        <v>3.0</v>
      </c>
      <c r="G87" s="26">
        <f t="shared" si="60"/>
        <v>0.005367686527</v>
      </c>
      <c r="H87" s="16">
        <v>3.0</v>
      </c>
      <c r="I87" s="26">
        <f t="shared" si="61"/>
        <v>0.006178942165</v>
      </c>
      <c r="J87" s="16">
        <v>2.0</v>
      </c>
      <c r="K87" s="26">
        <f t="shared" si="62"/>
        <v>0.004419010584</v>
      </c>
      <c r="L87" s="16">
        <v>9.0</v>
      </c>
      <c r="M87" s="26">
        <f t="shared" si="63"/>
        <v>0.02097559839</v>
      </c>
      <c r="N87" s="16">
        <v>48.0</v>
      </c>
      <c r="O87" s="26">
        <f t="shared" si="64"/>
        <v>0.1053162779</v>
      </c>
      <c r="P87" s="16">
        <v>14.0</v>
      </c>
      <c r="Q87" s="26">
        <f t="shared" si="65"/>
        <v>0.02670430702</v>
      </c>
      <c r="R87" s="16">
        <v>4.0</v>
      </c>
      <c r="S87" s="26">
        <f t="shared" si="66"/>
        <v>0.007912957468</v>
      </c>
      <c r="T87" s="16">
        <v>2.0</v>
      </c>
      <c r="U87" s="26">
        <f t="shared" si="67"/>
        <v>0.004002081082</v>
      </c>
      <c r="V87" s="16">
        <v>6.0</v>
      </c>
      <c r="W87" s="26">
        <f t="shared" si="68"/>
        <v>0.01064906022</v>
      </c>
      <c r="X87" s="16">
        <v>16.0</v>
      </c>
      <c r="Y87" s="26">
        <f t="shared" si="69"/>
        <v>0.03694467535</v>
      </c>
      <c r="Z87" s="16">
        <v>1.0</v>
      </c>
      <c r="AA87" s="26">
        <f t="shared" si="70"/>
        <v>0.002419023198</v>
      </c>
      <c r="AB87" s="27">
        <v>1.0</v>
      </c>
      <c r="AC87" s="26">
        <f t="shared" si="71"/>
        <v>0.00334963489</v>
      </c>
      <c r="AD87" s="27">
        <v>14.0</v>
      </c>
      <c r="AE87" s="26">
        <f t="shared" si="72"/>
        <v>0.1350699469</v>
      </c>
      <c r="AF87" s="27" t="s">
        <v>20</v>
      </c>
      <c r="AG87" s="27" t="s">
        <v>20</v>
      </c>
      <c r="AH87" s="27" t="s">
        <v>20</v>
      </c>
      <c r="AI87" s="27" t="s">
        <v>20</v>
      </c>
      <c r="AJ87" s="27" t="s">
        <v>20</v>
      </c>
      <c r="AK87" s="27" t="s">
        <v>20</v>
      </c>
      <c r="AL87" s="27" t="s">
        <v>20</v>
      </c>
      <c r="AM87" s="27" t="s">
        <v>20</v>
      </c>
    </row>
    <row r="88" ht="21.0" customHeight="1">
      <c r="A88" s="15" t="s">
        <v>66</v>
      </c>
      <c r="B88" s="16">
        <v>8.0</v>
      </c>
      <c r="C88" s="26">
        <f t="shared" si="58"/>
        <v>0.05545158384</v>
      </c>
      <c r="D88" s="16">
        <v>5.0</v>
      </c>
      <c r="E88" s="26">
        <f t="shared" si="59"/>
        <v>0.02061940699</v>
      </c>
      <c r="F88" s="16">
        <v>9.0</v>
      </c>
      <c r="G88" s="26">
        <f t="shared" si="60"/>
        <v>0.01610305958</v>
      </c>
      <c r="H88" s="16">
        <v>9.0</v>
      </c>
      <c r="I88" s="26">
        <f t="shared" si="61"/>
        <v>0.0185368265</v>
      </c>
      <c r="J88" s="16">
        <v>31.0</v>
      </c>
      <c r="K88" s="26">
        <f t="shared" si="62"/>
        <v>0.06849466404</v>
      </c>
      <c r="L88" s="16">
        <v>20.0</v>
      </c>
      <c r="M88" s="26">
        <f t="shared" si="63"/>
        <v>0.04661244086</v>
      </c>
      <c r="N88" s="16">
        <v>15.0</v>
      </c>
      <c r="O88" s="26">
        <f t="shared" si="64"/>
        <v>0.03291133686</v>
      </c>
      <c r="P88" s="16">
        <v>48.0</v>
      </c>
      <c r="Q88" s="26">
        <f t="shared" si="65"/>
        <v>0.09155762408</v>
      </c>
      <c r="R88" s="16">
        <v>30.0</v>
      </c>
      <c r="S88" s="26">
        <f t="shared" si="66"/>
        <v>0.05934718101</v>
      </c>
      <c r="T88" s="16">
        <v>13.0</v>
      </c>
      <c r="U88" s="26">
        <f t="shared" si="67"/>
        <v>0.02601352703</v>
      </c>
      <c r="V88" s="16">
        <v>47.0</v>
      </c>
      <c r="W88" s="26">
        <f t="shared" si="68"/>
        <v>0.08341763839</v>
      </c>
      <c r="X88" s="16">
        <v>3.0</v>
      </c>
      <c r="Y88" s="26">
        <f t="shared" si="69"/>
        <v>0.006927126628</v>
      </c>
      <c r="Z88" s="16">
        <v>7.0</v>
      </c>
      <c r="AA88" s="26">
        <f t="shared" si="70"/>
        <v>0.01693316239</v>
      </c>
      <c r="AB88" s="27">
        <v>3.0</v>
      </c>
      <c r="AC88" s="26">
        <f t="shared" si="71"/>
        <v>0.01004890467</v>
      </c>
      <c r="AD88" s="27">
        <v>43.0</v>
      </c>
      <c r="AE88" s="26">
        <f t="shared" si="72"/>
        <v>0.4148576942</v>
      </c>
      <c r="AF88" s="27" t="s">
        <v>20</v>
      </c>
      <c r="AG88" s="27" t="s">
        <v>20</v>
      </c>
      <c r="AH88" s="27" t="s">
        <v>20</v>
      </c>
      <c r="AI88" s="27" t="s">
        <v>20</v>
      </c>
      <c r="AJ88" s="27" t="s">
        <v>20</v>
      </c>
      <c r="AK88" s="27" t="s">
        <v>20</v>
      </c>
      <c r="AL88" s="27" t="s">
        <v>20</v>
      </c>
      <c r="AM88" s="27" t="s">
        <v>20</v>
      </c>
    </row>
    <row r="89" ht="21.0" customHeight="1">
      <c r="A89" s="15" t="s">
        <v>67</v>
      </c>
      <c r="B89" s="16">
        <v>7.0</v>
      </c>
      <c r="C89" s="26">
        <f t="shared" si="58"/>
        <v>0.04852013586</v>
      </c>
      <c r="D89" s="16">
        <v>17.0</v>
      </c>
      <c r="E89" s="26">
        <f t="shared" si="59"/>
        <v>0.07010598375</v>
      </c>
      <c r="F89" s="16">
        <v>25.0</v>
      </c>
      <c r="G89" s="26">
        <f t="shared" si="60"/>
        <v>0.04473072106</v>
      </c>
      <c r="H89" s="16">
        <v>50.0</v>
      </c>
      <c r="I89" s="26">
        <f t="shared" si="61"/>
        <v>0.1029823694</v>
      </c>
      <c r="J89" s="16">
        <v>46.0</v>
      </c>
      <c r="K89" s="26">
        <f t="shared" si="62"/>
        <v>0.1016372434</v>
      </c>
      <c r="L89" s="16">
        <v>81.0</v>
      </c>
      <c r="M89" s="26">
        <f t="shared" si="63"/>
        <v>0.1887803855</v>
      </c>
      <c r="N89" s="16">
        <v>96.0</v>
      </c>
      <c r="O89" s="26">
        <f t="shared" si="64"/>
        <v>0.2106325559</v>
      </c>
      <c r="P89" s="16">
        <v>114.0</v>
      </c>
      <c r="Q89" s="26">
        <f t="shared" si="65"/>
        <v>0.2174493572</v>
      </c>
      <c r="R89" s="16">
        <v>89.0</v>
      </c>
      <c r="S89" s="26">
        <f t="shared" si="66"/>
        <v>0.1760633037</v>
      </c>
      <c r="T89" s="16">
        <v>66.0</v>
      </c>
      <c r="U89" s="26">
        <f t="shared" si="67"/>
        <v>0.1320686757</v>
      </c>
      <c r="V89" s="16">
        <v>84.0</v>
      </c>
      <c r="W89" s="26">
        <f t="shared" si="68"/>
        <v>0.1490868431</v>
      </c>
      <c r="X89" s="16">
        <v>56.0</v>
      </c>
      <c r="Y89" s="26">
        <f t="shared" si="69"/>
        <v>0.1293063637</v>
      </c>
      <c r="Z89" s="16">
        <v>52.0</v>
      </c>
      <c r="AA89" s="26">
        <f t="shared" si="70"/>
        <v>0.1257892063</v>
      </c>
      <c r="AB89" s="27">
        <v>35.0</v>
      </c>
      <c r="AC89" s="26">
        <f t="shared" si="71"/>
        <v>0.1172372211</v>
      </c>
      <c r="AD89" s="27">
        <v>7.0</v>
      </c>
      <c r="AE89" s="26">
        <f t="shared" si="72"/>
        <v>0.06753497347</v>
      </c>
      <c r="AF89" s="27" t="s">
        <v>20</v>
      </c>
      <c r="AG89" s="27" t="s">
        <v>20</v>
      </c>
      <c r="AH89" s="27" t="s">
        <v>20</v>
      </c>
      <c r="AI89" s="27" t="s">
        <v>20</v>
      </c>
      <c r="AJ89" s="27" t="s">
        <v>20</v>
      </c>
      <c r="AK89" s="27" t="s">
        <v>20</v>
      </c>
      <c r="AL89" s="27" t="s">
        <v>20</v>
      </c>
      <c r="AM89" s="27" t="s">
        <v>20</v>
      </c>
    </row>
    <row r="90" ht="21.0" customHeight="1">
      <c r="A90" s="15" t="s">
        <v>68</v>
      </c>
      <c r="B90" s="16">
        <v>2.0</v>
      </c>
      <c r="C90" s="26">
        <f t="shared" si="58"/>
        <v>0.01386289596</v>
      </c>
      <c r="D90" s="16">
        <v>3.0</v>
      </c>
      <c r="E90" s="26">
        <f t="shared" si="59"/>
        <v>0.01237164419</v>
      </c>
      <c r="F90" s="16">
        <v>6.0</v>
      </c>
      <c r="G90" s="26">
        <f t="shared" si="60"/>
        <v>0.01073537305</v>
      </c>
      <c r="H90" s="16">
        <v>11.0</v>
      </c>
      <c r="I90" s="26">
        <f t="shared" si="61"/>
        <v>0.02265612127</v>
      </c>
      <c r="J90" s="16">
        <v>78.0</v>
      </c>
      <c r="K90" s="26">
        <f t="shared" si="62"/>
        <v>0.1723414128</v>
      </c>
      <c r="L90" s="16">
        <v>4.0</v>
      </c>
      <c r="M90" s="26">
        <f t="shared" si="63"/>
        <v>0.009322488172</v>
      </c>
      <c r="N90" s="16">
        <v>23.0</v>
      </c>
      <c r="O90" s="26">
        <f t="shared" si="64"/>
        <v>0.05046404985</v>
      </c>
      <c r="P90" s="16">
        <v>44.0</v>
      </c>
      <c r="Q90" s="26">
        <f t="shared" si="65"/>
        <v>0.08392782207</v>
      </c>
      <c r="R90" s="16">
        <v>20.0</v>
      </c>
      <c r="S90" s="26">
        <f t="shared" si="66"/>
        <v>0.03956478734</v>
      </c>
      <c r="T90" s="16">
        <v>2.0</v>
      </c>
      <c r="U90" s="26">
        <f t="shared" si="67"/>
        <v>0.004002081082</v>
      </c>
      <c r="V90" s="16">
        <v>17.0</v>
      </c>
      <c r="W90" s="26">
        <f t="shared" si="68"/>
        <v>0.03017233729</v>
      </c>
      <c r="X90" s="16">
        <v>10.0</v>
      </c>
      <c r="Y90" s="26">
        <f t="shared" si="69"/>
        <v>0.02309042209</v>
      </c>
      <c r="Z90" s="16">
        <v>1.0</v>
      </c>
      <c r="AA90" s="26">
        <f t="shared" si="70"/>
        <v>0.002419023198</v>
      </c>
      <c r="AB90" s="27">
        <v>51.0</v>
      </c>
      <c r="AC90" s="26">
        <f t="shared" si="71"/>
        <v>0.1708313794</v>
      </c>
      <c r="AD90" s="27">
        <v>18.0</v>
      </c>
      <c r="AE90" s="26">
        <f t="shared" si="72"/>
        <v>0.1736613603</v>
      </c>
      <c r="AF90" s="27" t="s">
        <v>20</v>
      </c>
      <c r="AG90" s="27" t="s">
        <v>20</v>
      </c>
      <c r="AH90" s="27" t="s">
        <v>20</v>
      </c>
      <c r="AI90" s="27" t="s">
        <v>20</v>
      </c>
      <c r="AJ90" s="27" t="s">
        <v>20</v>
      </c>
      <c r="AK90" s="27" t="s">
        <v>20</v>
      </c>
      <c r="AL90" s="27" t="s">
        <v>20</v>
      </c>
      <c r="AM90" s="27" t="s">
        <v>20</v>
      </c>
    </row>
    <row r="91" ht="21.0" customHeight="1">
      <c r="A91" s="15" t="s">
        <v>69</v>
      </c>
      <c r="B91" s="16">
        <v>5.0</v>
      </c>
      <c r="C91" s="26">
        <f t="shared" si="58"/>
        <v>0.0346572399</v>
      </c>
      <c r="D91" s="16">
        <v>5.0</v>
      </c>
      <c r="E91" s="26">
        <f t="shared" si="59"/>
        <v>0.02061940699</v>
      </c>
      <c r="F91" s="16">
        <v>1.0</v>
      </c>
      <c r="G91" s="26">
        <f t="shared" si="60"/>
        <v>0.001789228842</v>
      </c>
      <c r="H91" s="16">
        <v>2.0</v>
      </c>
      <c r="I91" s="26">
        <f t="shared" si="61"/>
        <v>0.004119294777</v>
      </c>
      <c r="J91" s="16">
        <v>5.0</v>
      </c>
      <c r="K91" s="26">
        <f t="shared" si="62"/>
        <v>0.01104752646</v>
      </c>
      <c r="L91" s="16">
        <v>13.0</v>
      </c>
      <c r="M91" s="26">
        <f t="shared" si="63"/>
        <v>0.03029808656</v>
      </c>
      <c r="N91" s="16">
        <v>1.0</v>
      </c>
      <c r="O91" s="26">
        <f t="shared" si="64"/>
        <v>0.002194089124</v>
      </c>
      <c r="P91" s="16">
        <v>2.0</v>
      </c>
      <c r="Q91" s="26">
        <f t="shared" si="65"/>
        <v>0.003814901003</v>
      </c>
      <c r="R91" s="16">
        <v>9.0</v>
      </c>
      <c r="S91" s="26">
        <f t="shared" si="66"/>
        <v>0.0178041543</v>
      </c>
      <c r="T91" s="16">
        <v>13.0</v>
      </c>
      <c r="U91" s="26">
        <f t="shared" si="67"/>
        <v>0.02601352703</v>
      </c>
      <c r="V91" s="16">
        <v>32.0</v>
      </c>
      <c r="W91" s="26">
        <f t="shared" si="68"/>
        <v>0.05679498784</v>
      </c>
      <c r="X91" s="16">
        <v>8.0</v>
      </c>
      <c r="Y91" s="26">
        <f t="shared" si="69"/>
        <v>0.01847233767</v>
      </c>
      <c r="Z91" s="16">
        <v>4.0</v>
      </c>
      <c r="AA91" s="26">
        <f t="shared" si="70"/>
        <v>0.009676092794</v>
      </c>
      <c r="AB91" s="27">
        <v>6.0</v>
      </c>
      <c r="AC91" s="26">
        <f t="shared" si="71"/>
        <v>0.02009780934</v>
      </c>
      <c r="AD91" s="27">
        <v>0.0</v>
      </c>
      <c r="AE91" s="26">
        <f t="shared" si="72"/>
        <v>0</v>
      </c>
      <c r="AF91" s="27" t="s">
        <v>20</v>
      </c>
      <c r="AG91" s="27" t="s">
        <v>20</v>
      </c>
      <c r="AH91" s="27" t="s">
        <v>20</v>
      </c>
      <c r="AI91" s="27" t="s">
        <v>20</v>
      </c>
      <c r="AJ91" s="27" t="s">
        <v>20</v>
      </c>
      <c r="AK91" s="27" t="s">
        <v>20</v>
      </c>
      <c r="AL91" s="27" t="s">
        <v>20</v>
      </c>
      <c r="AM91" s="27" t="s">
        <v>20</v>
      </c>
    </row>
    <row r="92" ht="21.0" customHeight="1">
      <c r="A92" s="15" t="s">
        <v>70</v>
      </c>
      <c r="B92" s="16" t="s">
        <v>20</v>
      </c>
      <c r="C92" s="26">
        <v>0.0</v>
      </c>
      <c r="D92" s="16" t="s">
        <v>20</v>
      </c>
      <c r="E92" s="26">
        <v>0.0</v>
      </c>
      <c r="F92" s="16">
        <v>40.0</v>
      </c>
      <c r="G92" s="26">
        <f t="shared" si="60"/>
        <v>0.07156915369</v>
      </c>
      <c r="H92" s="16">
        <v>210.0</v>
      </c>
      <c r="I92" s="26">
        <f t="shared" si="61"/>
        <v>0.4325259516</v>
      </c>
      <c r="J92" s="16">
        <v>20.0</v>
      </c>
      <c r="K92" s="26">
        <f t="shared" si="62"/>
        <v>0.04419010584</v>
      </c>
      <c r="L92" s="16">
        <v>27.0</v>
      </c>
      <c r="M92" s="26">
        <f t="shared" si="63"/>
        <v>0.06292679516</v>
      </c>
      <c r="N92" s="16">
        <v>9.0</v>
      </c>
      <c r="O92" s="26">
        <f t="shared" si="64"/>
        <v>0.01974680212</v>
      </c>
      <c r="P92" s="16">
        <v>23.0</v>
      </c>
      <c r="Q92" s="26">
        <f t="shared" si="65"/>
        <v>0.04387136154</v>
      </c>
      <c r="R92" s="16">
        <v>13.0</v>
      </c>
      <c r="S92" s="26">
        <f t="shared" si="66"/>
        <v>0.02571711177</v>
      </c>
      <c r="T92" s="16">
        <v>9.0</v>
      </c>
      <c r="U92" s="26">
        <f t="shared" si="67"/>
        <v>0.01800936487</v>
      </c>
      <c r="V92" s="16">
        <v>16.0</v>
      </c>
      <c r="W92" s="26">
        <f t="shared" si="68"/>
        <v>0.02839749392</v>
      </c>
      <c r="X92" s="16">
        <v>7.0</v>
      </c>
      <c r="Y92" s="26">
        <f t="shared" si="69"/>
        <v>0.01616329547</v>
      </c>
      <c r="Z92" s="16">
        <v>10.0</v>
      </c>
      <c r="AA92" s="26">
        <f t="shared" si="70"/>
        <v>0.02419023198</v>
      </c>
      <c r="AB92" s="27">
        <v>3.0</v>
      </c>
      <c r="AC92" s="26">
        <f t="shared" si="71"/>
        <v>0.01004890467</v>
      </c>
      <c r="AD92" s="27">
        <v>3.0</v>
      </c>
      <c r="AE92" s="26">
        <f t="shared" si="72"/>
        <v>0.02894356006</v>
      </c>
      <c r="AF92" s="27" t="s">
        <v>20</v>
      </c>
      <c r="AG92" s="27" t="s">
        <v>20</v>
      </c>
      <c r="AH92" s="27" t="s">
        <v>20</v>
      </c>
      <c r="AI92" s="27" t="s">
        <v>20</v>
      </c>
      <c r="AJ92" s="27" t="s">
        <v>20</v>
      </c>
      <c r="AK92" s="27" t="s">
        <v>20</v>
      </c>
      <c r="AL92" s="27" t="s">
        <v>20</v>
      </c>
      <c r="AM92" s="27" t="s">
        <v>20</v>
      </c>
    </row>
    <row r="93" ht="21.0" customHeight="1">
      <c r="A93" s="18" t="s">
        <v>8</v>
      </c>
      <c r="B93" s="19">
        <f t="shared" ref="B93:AM93" si="73">SUM(B60:B92)</f>
        <v>14427</v>
      </c>
      <c r="C93" s="21">
        <f t="shared" si="73"/>
        <v>100</v>
      </c>
      <c r="D93" s="19">
        <f t="shared" si="73"/>
        <v>24249</v>
      </c>
      <c r="E93" s="21">
        <f t="shared" si="73"/>
        <v>100</v>
      </c>
      <c r="F93" s="19">
        <f t="shared" si="73"/>
        <v>55890</v>
      </c>
      <c r="G93" s="21">
        <f t="shared" si="73"/>
        <v>100</v>
      </c>
      <c r="H93" s="19">
        <f t="shared" si="73"/>
        <v>48552</v>
      </c>
      <c r="I93" s="21">
        <f t="shared" si="73"/>
        <v>100</v>
      </c>
      <c r="J93" s="19">
        <f t="shared" si="73"/>
        <v>45259</v>
      </c>
      <c r="K93" s="21">
        <f t="shared" si="73"/>
        <v>100</v>
      </c>
      <c r="L93" s="19">
        <f t="shared" si="73"/>
        <v>42907</v>
      </c>
      <c r="M93" s="21">
        <f t="shared" si="73"/>
        <v>100</v>
      </c>
      <c r="N93" s="19">
        <f t="shared" si="73"/>
        <v>45577</v>
      </c>
      <c r="O93" s="21">
        <f t="shared" si="73"/>
        <v>100</v>
      </c>
      <c r="P93" s="19">
        <f t="shared" si="73"/>
        <v>52426</v>
      </c>
      <c r="Q93" s="21">
        <f t="shared" si="73"/>
        <v>100</v>
      </c>
      <c r="R93" s="19">
        <f t="shared" si="73"/>
        <v>50550</v>
      </c>
      <c r="S93" s="21">
        <f t="shared" si="73"/>
        <v>100</v>
      </c>
      <c r="T93" s="19">
        <f t="shared" si="73"/>
        <v>49974</v>
      </c>
      <c r="U93" s="21">
        <f t="shared" si="73"/>
        <v>100</v>
      </c>
      <c r="V93" s="19">
        <f t="shared" si="73"/>
        <v>56343</v>
      </c>
      <c r="W93" s="21">
        <f t="shared" si="73"/>
        <v>100</v>
      </c>
      <c r="X93" s="19">
        <f t="shared" si="73"/>
        <v>43308</v>
      </c>
      <c r="Y93" s="25">
        <f t="shared" si="73"/>
        <v>100</v>
      </c>
      <c r="Z93" s="19">
        <f t="shared" si="73"/>
        <v>41339</v>
      </c>
      <c r="AA93" s="25">
        <f t="shared" si="73"/>
        <v>100</v>
      </c>
      <c r="AB93" s="19">
        <f t="shared" si="73"/>
        <v>29854</v>
      </c>
      <c r="AC93" s="25">
        <f t="shared" si="73"/>
        <v>100</v>
      </c>
      <c r="AD93" s="19">
        <f t="shared" si="73"/>
        <v>10365</v>
      </c>
      <c r="AE93" s="25">
        <f t="shared" si="73"/>
        <v>100</v>
      </c>
      <c r="AF93" s="19">
        <f t="shared" si="73"/>
        <v>0</v>
      </c>
      <c r="AG93" s="25">
        <f t="shared" si="73"/>
        <v>0</v>
      </c>
      <c r="AH93" s="19">
        <f t="shared" si="73"/>
        <v>0</v>
      </c>
      <c r="AI93" s="25">
        <f t="shared" si="73"/>
        <v>0</v>
      </c>
      <c r="AJ93" s="19">
        <f t="shared" si="73"/>
        <v>0</v>
      </c>
      <c r="AK93" s="25">
        <f t="shared" si="73"/>
        <v>0</v>
      </c>
      <c r="AL93" s="19">
        <f t="shared" si="73"/>
        <v>0</v>
      </c>
      <c r="AM93" s="25">
        <f t="shared" si="73"/>
        <v>0</v>
      </c>
    </row>
    <row r="94" ht="12.0" customHeight="1">
      <c r="A94" s="6"/>
      <c r="B94" s="1"/>
      <c r="C94" s="1"/>
      <c r="D94" s="1"/>
      <c r="E94" s="1"/>
      <c r="F94" s="1"/>
      <c r="G94" s="1"/>
      <c r="H94" s="1"/>
      <c r="I94" s="1"/>
      <c r="J94" s="24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</row>
    <row r="95" ht="21.0" customHeight="1">
      <c r="A95" s="18" t="s">
        <v>9</v>
      </c>
      <c r="B95" s="19">
        <v>19044.0</v>
      </c>
      <c r="C95" s="20">
        <f>B93/B95*100</f>
        <v>75.75614367</v>
      </c>
      <c r="D95" s="19">
        <v>41164.0</v>
      </c>
      <c r="E95" s="20">
        <f>D93/D95*100</f>
        <v>58.90826936</v>
      </c>
      <c r="F95" s="19">
        <v>91523.0</v>
      </c>
      <c r="G95" s="20">
        <f>F93/F95*100</f>
        <v>61.06661713</v>
      </c>
      <c r="H95" s="19">
        <v>86249.0</v>
      </c>
      <c r="I95" s="20">
        <f>H93/H95*100</f>
        <v>56.29282658</v>
      </c>
      <c r="J95" s="19">
        <v>89610.0</v>
      </c>
      <c r="K95" s="20">
        <f>J93/J95*100</f>
        <v>50.50663988</v>
      </c>
      <c r="L95" s="19">
        <v>86341.0</v>
      </c>
      <c r="M95" s="20">
        <f>L93/L95*100</f>
        <v>49.69481475</v>
      </c>
      <c r="N95" s="19">
        <v>97376.0</v>
      </c>
      <c r="O95" s="20">
        <f>N93/N95*100</f>
        <v>46.8051676</v>
      </c>
      <c r="P95" s="19">
        <v>104308.0</v>
      </c>
      <c r="Q95" s="20">
        <f>P93/P95*100</f>
        <v>50.26076619</v>
      </c>
      <c r="R95" s="19">
        <v>96260.0</v>
      </c>
      <c r="S95" s="20">
        <f>R93/R95*100</f>
        <v>52.51402452</v>
      </c>
      <c r="T95" s="19">
        <v>113965.0</v>
      </c>
      <c r="U95" s="20">
        <f>T93/T95*100</f>
        <v>43.85030492</v>
      </c>
      <c r="V95" s="19">
        <v>145251.0</v>
      </c>
      <c r="W95" s="20">
        <f>V93/V95*100</f>
        <v>38.79009439</v>
      </c>
      <c r="X95" s="19">
        <v>147671.0</v>
      </c>
      <c r="Y95" s="22">
        <f>X93/X95*100</f>
        <v>29.32735608</v>
      </c>
      <c r="Z95" s="19">
        <f>+Z55</f>
        <v>155733</v>
      </c>
      <c r="AA95" s="22">
        <f>Z93/Z95*100</f>
        <v>26.54479141</v>
      </c>
      <c r="AB95" s="19">
        <f>+AB55</f>
        <v>101056</v>
      </c>
      <c r="AC95" s="22">
        <f>AB93/AB95*100</f>
        <v>29.5420361</v>
      </c>
      <c r="AD95" s="19">
        <f>+AD55</f>
        <v>41511</v>
      </c>
      <c r="AE95" s="22">
        <f>AD93/AD95*100</f>
        <v>24.96928525</v>
      </c>
      <c r="AF95" s="19">
        <f>+AF55</f>
        <v>115201</v>
      </c>
      <c r="AG95" s="22">
        <f>AF93/AF95*100</f>
        <v>0</v>
      </c>
      <c r="AH95" s="19">
        <f>+AH55</f>
        <v>138416</v>
      </c>
      <c r="AI95" s="22">
        <f>AH93/AH95*100</f>
        <v>0</v>
      </c>
      <c r="AJ95" s="19">
        <f>+AJ55</f>
        <v>63773</v>
      </c>
      <c r="AK95" s="22">
        <f>AJ93/AJ95*100</f>
        <v>0</v>
      </c>
      <c r="AL95" s="19">
        <f>+AL55</f>
        <v>42331</v>
      </c>
      <c r="AM95" s="22">
        <f>AL93/AL95*100</f>
        <v>0</v>
      </c>
    </row>
    <row r="96" ht="21.0" customHeight="1">
      <c r="A96" s="6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</row>
    <row r="97" ht="21.0" customHeight="1">
      <c r="A97" s="28" t="s">
        <v>71</v>
      </c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</row>
    <row r="98" ht="21.0" customHeight="1"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</row>
    <row r="99" ht="21.0" customHeight="1"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</row>
    <row r="100" ht="21.0" customHeight="1"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</row>
    <row r="101" ht="21.0" customHeight="1">
      <c r="A101" s="6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</row>
    <row r="102" ht="21.0" customHeight="1">
      <c r="A102" s="6" t="s">
        <v>72</v>
      </c>
      <c r="B102" s="1"/>
      <c r="C102" s="29"/>
      <c r="D102" s="6"/>
      <c r="E102" s="6"/>
      <c r="F102" s="6"/>
      <c r="G102" s="6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</row>
    <row r="103" ht="21.0" customHeight="1">
      <c r="A103" s="6" t="s">
        <v>73</v>
      </c>
      <c r="B103" s="1"/>
      <c r="C103" s="29"/>
      <c r="D103" s="6"/>
      <c r="E103" s="6"/>
      <c r="F103" s="6"/>
      <c r="G103" s="6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</row>
    <row r="104" ht="21.0" customHeight="1">
      <c r="A104" s="6" t="s">
        <v>74</v>
      </c>
      <c r="B104" s="30">
        <v>45776.0</v>
      </c>
      <c r="C104" s="29"/>
      <c r="D104" s="6"/>
      <c r="E104" s="6"/>
      <c r="F104" s="6"/>
      <c r="G104" s="6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</row>
    <row r="105" ht="21.0" customHeight="1">
      <c r="A105" s="6" t="s">
        <v>75</v>
      </c>
      <c r="B105" s="31">
        <v>45777.0</v>
      </c>
      <c r="C105" s="6"/>
      <c r="D105" s="6"/>
      <c r="E105" s="6"/>
      <c r="F105" s="6"/>
      <c r="G105" s="6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</row>
    <row r="106" ht="21.0" customHeight="1">
      <c r="A106" s="1"/>
      <c r="B106" s="1"/>
      <c r="C106" s="29"/>
      <c r="D106" s="6"/>
      <c r="E106" s="6"/>
      <c r="F106" s="6"/>
      <c r="G106" s="6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</row>
    <row r="107" ht="21.0" customHeight="1">
      <c r="A107" s="1"/>
      <c r="B107" s="1"/>
      <c r="C107" s="29"/>
      <c r="D107" s="6"/>
      <c r="E107" s="6"/>
      <c r="F107" s="6"/>
      <c r="G107" s="6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</row>
    <row r="108" ht="21.0" customHeight="1">
      <c r="A108" s="6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</row>
    <row r="109" ht="21.0" customHeight="1">
      <c r="A109" s="6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</row>
    <row r="110" ht="21.0" customHeight="1">
      <c r="A110" s="6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</row>
    <row r="111" ht="21.0" customHeight="1">
      <c r="A111" s="6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</row>
    <row r="112" ht="21.0" customHeight="1">
      <c r="A112" s="6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</row>
    <row r="113" ht="21.0" customHeight="1">
      <c r="A113" s="6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</row>
    <row r="114" ht="21.0" customHeight="1">
      <c r="A114" s="6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</row>
    <row r="115" ht="21.0" customHeight="1">
      <c r="A115" s="6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</row>
    <row r="116" ht="21.0" customHeight="1">
      <c r="A116" s="6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</row>
    <row r="117" ht="21.0" customHeight="1">
      <c r="A117" s="6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</row>
    <row r="118" ht="21.0" customHeight="1">
      <c r="A118" s="6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</row>
    <row r="119" ht="21.0" customHeight="1">
      <c r="A119" s="6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</row>
    <row r="120" ht="21.0" customHeight="1">
      <c r="A120" s="6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</row>
    <row r="121" ht="21.0" customHeight="1">
      <c r="A121" s="6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</row>
    <row r="122" ht="21.0" customHeight="1">
      <c r="A122" s="6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</row>
    <row r="123" ht="21.0" customHeight="1">
      <c r="A123" s="6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</row>
    <row r="124" ht="21.0" customHeight="1">
      <c r="A124" s="6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</row>
    <row r="125" ht="21.0" customHeight="1">
      <c r="A125" s="6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</row>
    <row r="126" ht="21.0" customHeight="1">
      <c r="A126" s="6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</row>
    <row r="127" ht="21.0" customHeight="1">
      <c r="A127" s="6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</row>
    <row r="128" ht="21.0" customHeight="1">
      <c r="A128" s="6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</row>
    <row r="129" ht="21.0" customHeight="1">
      <c r="A129" s="6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</row>
    <row r="130" ht="21.0" customHeight="1">
      <c r="A130" s="6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</row>
    <row r="131" ht="21.0" customHeight="1">
      <c r="A131" s="6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</row>
    <row r="132" ht="21.0" customHeight="1">
      <c r="A132" s="6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</row>
    <row r="133" ht="21.0" customHeight="1">
      <c r="A133" s="6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</row>
    <row r="134" ht="21.0" customHeight="1">
      <c r="A134" s="6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</row>
    <row r="135" ht="21.0" customHeight="1">
      <c r="A135" s="6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</row>
    <row r="136" ht="21.0" customHeight="1">
      <c r="A136" s="6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</row>
    <row r="137" ht="21.0" customHeight="1">
      <c r="A137" s="6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</row>
    <row r="138" ht="21.0" customHeight="1">
      <c r="A138" s="6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</row>
    <row r="139" ht="21.0" customHeight="1">
      <c r="A139" s="6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</row>
    <row r="140" ht="21.0" customHeight="1">
      <c r="A140" s="6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</row>
    <row r="141" ht="21.0" customHeight="1">
      <c r="A141" s="6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</row>
    <row r="142" ht="21.0" customHeight="1">
      <c r="A142" s="6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</row>
    <row r="143" ht="21.0" customHeight="1">
      <c r="A143" s="6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</row>
    <row r="144" ht="21.0" customHeight="1">
      <c r="A144" s="6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</row>
    <row r="145" ht="21.0" customHeight="1">
      <c r="A145" s="6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</row>
    <row r="146" ht="21.0" customHeight="1">
      <c r="A146" s="6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</row>
    <row r="147" ht="21.0" customHeight="1">
      <c r="A147" s="6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</row>
    <row r="148" ht="21.0" customHeight="1">
      <c r="A148" s="6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</row>
    <row r="149" ht="21.0" customHeight="1">
      <c r="A149" s="6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</row>
    <row r="150" ht="21.0" customHeight="1">
      <c r="A150" s="6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</row>
    <row r="151" ht="21.0" customHeight="1">
      <c r="A151" s="6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</row>
    <row r="152" ht="21.0" customHeight="1">
      <c r="A152" s="6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</row>
    <row r="153" ht="21.0" customHeight="1">
      <c r="A153" s="6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</row>
    <row r="154" ht="21.0" customHeight="1">
      <c r="A154" s="6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</row>
    <row r="155" ht="21.0" customHeight="1">
      <c r="A155" s="6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</row>
    <row r="156" ht="21.0" customHeight="1">
      <c r="A156" s="6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</row>
    <row r="157" ht="21.0" customHeight="1">
      <c r="A157" s="6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</row>
    <row r="158" ht="21.0" customHeight="1">
      <c r="A158" s="6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</row>
    <row r="159" ht="21.0" customHeight="1">
      <c r="A159" s="6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</row>
    <row r="160" ht="21.0" customHeight="1">
      <c r="A160" s="6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</row>
    <row r="161" ht="21.0" customHeight="1">
      <c r="A161" s="6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</row>
    <row r="162" ht="21.0" customHeight="1">
      <c r="A162" s="6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</row>
    <row r="163" ht="21.0" customHeight="1">
      <c r="A163" s="6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</row>
    <row r="164" ht="21.0" customHeight="1">
      <c r="A164" s="6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</row>
    <row r="165" ht="21.0" customHeight="1">
      <c r="A165" s="6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</row>
    <row r="166" ht="21.0" customHeight="1">
      <c r="A166" s="6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</row>
    <row r="167" ht="21.0" customHeight="1">
      <c r="A167" s="6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</row>
    <row r="168" ht="21.0" customHeight="1">
      <c r="A168" s="6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</row>
    <row r="169" ht="21.0" customHeight="1">
      <c r="A169" s="6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</row>
    <row r="170" ht="21.0" customHeight="1">
      <c r="A170" s="6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</row>
    <row r="171" ht="21.0" customHeight="1">
      <c r="A171" s="6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</row>
    <row r="172" ht="21.0" customHeight="1">
      <c r="A172" s="6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</row>
    <row r="173" ht="21.0" customHeight="1">
      <c r="A173" s="6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</row>
    <row r="174" ht="21.0" customHeight="1">
      <c r="A174" s="6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</row>
    <row r="175" ht="21.0" customHeight="1">
      <c r="A175" s="6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</row>
    <row r="176" ht="21.0" customHeight="1">
      <c r="A176" s="6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</row>
    <row r="177" ht="21.0" customHeight="1">
      <c r="A177" s="6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</row>
    <row r="178" ht="21.0" customHeight="1">
      <c r="A178" s="6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</row>
    <row r="179" ht="21.0" customHeight="1">
      <c r="A179" s="6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</row>
    <row r="180" ht="21.0" customHeight="1">
      <c r="A180" s="6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</row>
    <row r="181" ht="21.0" customHeight="1">
      <c r="A181" s="6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</row>
    <row r="182" ht="21.0" customHeight="1">
      <c r="A182" s="6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</row>
    <row r="183" ht="21.0" customHeight="1">
      <c r="A183" s="6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</row>
    <row r="184" ht="21.0" customHeight="1">
      <c r="A184" s="6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</row>
    <row r="185" ht="21.0" customHeight="1">
      <c r="A185" s="6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</row>
    <row r="186" ht="21.0" customHeight="1">
      <c r="A186" s="6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</row>
    <row r="187" ht="21.0" customHeight="1">
      <c r="A187" s="6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</row>
    <row r="188" ht="21.0" customHeight="1">
      <c r="A188" s="6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</row>
    <row r="189" ht="21.0" customHeight="1">
      <c r="A189" s="6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</row>
    <row r="190" ht="21.0" customHeight="1">
      <c r="A190" s="6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</row>
    <row r="191" ht="21.0" customHeight="1">
      <c r="A191" s="6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</row>
    <row r="192" ht="21.0" customHeight="1">
      <c r="A192" s="6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</row>
    <row r="193" ht="21.0" customHeight="1">
      <c r="A193" s="6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</row>
    <row r="194" ht="21.0" customHeight="1">
      <c r="A194" s="6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</row>
    <row r="195" ht="21.0" customHeight="1">
      <c r="A195" s="6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</row>
    <row r="196" ht="21.0" customHeight="1">
      <c r="A196" s="6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</row>
    <row r="197" ht="21.0" customHeight="1">
      <c r="A197" s="6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</row>
    <row r="198" ht="21.0" customHeight="1">
      <c r="A198" s="6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</row>
    <row r="199" ht="21.0" customHeight="1">
      <c r="A199" s="6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</row>
    <row r="200" ht="21.0" customHeight="1">
      <c r="A200" s="6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</row>
    <row r="201" ht="21.0" customHeight="1">
      <c r="A201" s="6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</row>
    <row r="202" ht="21.0" customHeight="1">
      <c r="A202" s="6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</row>
    <row r="203" ht="21.0" customHeight="1">
      <c r="A203" s="6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</row>
    <row r="204" ht="21.0" customHeight="1">
      <c r="A204" s="6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</row>
    <row r="205" ht="21.0" customHeight="1">
      <c r="A205" s="6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</row>
    <row r="206" ht="21.0" customHeight="1">
      <c r="A206" s="6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</row>
    <row r="207" ht="21.0" customHeight="1">
      <c r="A207" s="6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</row>
    <row r="208" ht="21.0" customHeight="1">
      <c r="A208" s="6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</row>
    <row r="209" ht="21.0" customHeight="1">
      <c r="A209" s="6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</row>
    <row r="210" ht="21.0" customHeight="1">
      <c r="A210" s="6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</row>
    <row r="211" ht="21.0" customHeight="1">
      <c r="A211" s="6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</row>
    <row r="212" ht="21.0" customHeight="1">
      <c r="A212" s="6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</row>
    <row r="213" ht="21.0" customHeight="1">
      <c r="A213" s="6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</row>
    <row r="214" ht="21.0" customHeight="1">
      <c r="A214" s="6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</row>
    <row r="215" ht="21.0" customHeight="1">
      <c r="A215" s="6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</row>
    <row r="216" ht="21.0" customHeight="1">
      <c r="A216" s="6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</row>
    <row r="217" ht="21.0" customHeight="1">
      <c r="A217" s="6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</row>
    <row r="218" ht="21.0" customHeight="1">
      <c r="A218" s="6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</row>
    <row r="219" ht="21.0" customHeight="1">
      <c r="A219" s="6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</row>
    <row r="220" ht="21.0" customHeight="1">
      <c r="A220" s="6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</row>
    <row r="221" ht="21.0" customHeight="1">
      <c r="A221" s="6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</row>
    <row r="222" ht="21.0" customHeight="1">
      <c r="A222" s="6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</row>
    <row r="223" ht="21.0" customHeight="1">
      <c r="A223" s="6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</row>
    <row r="224" ht="21.0" customHeight="1">
      <c r="A224" s="6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</row>
    <row r="225" ht="21.0" customHeight="1">
      <c r="A225" s="6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</row>
    <row r="226" ht="21.0" customHeight="1">
      <c r="A226" s="6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</row>
    <row r="227" ht="21.0" customHeight="1">
      <c r="A227" s="6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</row>
    <row r="228" ht="21.0" customHeight="1">
      <c r="A228" s="6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</row>
    <row r="229" ht="21.0" customHeight="1">
      <c r="A229" s="6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</row>
    <row r="230" ht="21.0" customHeight="1">
      <c r="A230" s="6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</row>
    <row r="231" ht="21.0" customHeight="1">
      <c r="A231" s="6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</row>
    <row r="232" ht="21.0" customHeight="1">
      <c r="A232" s="6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</row>
    <row r="233" ht="21.0" customHeight="1">
      <c r="A233" s="6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</row>
    <row r="234" ht="21.0" customHeight="1">
      <c r="A234" s="6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</row>
    <row r="235" ht="21.0" customHeight="1">
      <c r="A235" s="6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</row>
    <row r="236" ht="21.0" customHeight="1">
      <c r="A236" s="6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</row>
    <row r="237" ht="21.0" customHeight="1">
      <c r="A237" s="6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</row>
    <row r="238" ht="21.0" customHeight="1">
      <c r="A238" s="6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</row>
    <row r="239" ht="21.0" customHeight="1">
      <c r="A239" s="6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</row>
    <row r="240" ht="21.0" customHeight="1">
      <c r="A240" s="6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</row>
    <row r="241" ht="21.0" customHeight="1">
      <c r="A241" s="6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</row>
    <row r="242" ht="21.0" customHeight="1">
      <c r="A242" s="6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</row>
    <row r="243" ht="21.0" customHeight="1">
      <c r="A243" s="6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</row>
    <row r="244" ht="21.0" customHeight="1">
      <c r="A244" s="6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</row>
    <row r="245" ht="21.0" customHeight="1">
      <c r="A245" s="6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</row>
    <row r="246" ht="21.0" customHeight="1">
      <c r="A246" s="6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</row>
    <row r="247" ht="21.0" customHeight="1">
      <c r="A247" s="6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</row>
    <row r="248" ht="21.0" customHeight="1">
      <c r="A248" s="6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</row>
    <row r="249" ht="21.0" customHeight="1">
      <c r="A249" s="6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</row>
    <row r="250" ht="21.0" customHeight="1">
      <c r="A250" s="6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</row>
    <row r="251" ht="21.0" customHeight="1">
      <c r="A251" s="6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</row>
    <row r="252" ht="21.0" customHeight="1">
      <c r="A252" s="6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</row>
    <row r="253" ht="21.0" customHeight="1">
      <c r="A253" s="6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</row>
    <row r="254" ht="21.0" customHeight="1">
      <c r="A254" s="6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</row>
    <row r="255" ht="21.0" customHeight="1">
      <c r="A255" s="6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</row>
    <row r="256" ht="21.0" customHeight="1">
      <c r="A256" s="6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</row>
    <row r="257" ht="21.0" customHeight="1">
      <c r="A257" s="6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</row>
    <row r="258" ht="21.0" customHeight="1">
      <c r="A258" s="6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</row>
    <row r="259" ht="21.0" customHeight="1">
      <c r="A259" s="6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</row>
    <row r="260" ht="21.0" customHeight="1">
      <c r="A260" s="6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</row>
    <row r="261" ht="21.0" customHeight="1">
      <c r="A261" s="6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</row>
    <row r="262" ht="21.0" customHeight="1">
      <c r="A262" s="6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</row>
    <row r="263" ht="21.0" customHeight="1">
      <c r="A263" s="6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</row>
    <row r="264" ht="21.0" customHeight="1">
      <c r="A264" s="6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</row>
    <row r="265" ht="21.0" customHeight="1">
      <c r="A265" s="6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</row>
    <row r="266" ht="21.0" customHeight="1">
      <c r="A266" s="6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</row>
    <row r="267" ht="21.0" customHeight="1">
      <c r="A267" s="6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</row>
    <row r="268" ht="21.0" customHeight="1">
      <c r="A268" s="6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</row>
    <row r="269" ht="21.0" customHeight="1">
      <c r="A269" s="6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</row>
    <row r="270" ht="21.0" customHeight="1">
      <c r="A270" s="6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</row>
    <row r="271" ht="21.0" customHeight="1">
      <c r="A271" s="6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</row>
    <row r="272" ht="21.0" customHeight="1">
      <c r="A272" s="6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</row>
    <row r="273" ht="21.0" customHeight="1">
      <c r="A273" s="6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</row>
    <row r="274" ht="21.0" customHeight="1">
      <c r="A274" s="6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</row>
    <row r="275" ht="21.0" customHeight="1">
      <c r="A275" s="6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</row>
    <row r="276" ht="21.0" customHeight="1">
      <c r="A276" s="6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</row>
    <row r="277" ht="21.0" customHeight="1">
      <c r="A277" s="6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</row>
    <row r="278" ht="21.0" customHeight="1">
      <c r="A278" s="6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</row>
    <row r="279" ht="21.0" customHeight="1">
      <c r="A279" s="6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</row>
    <row r="280" ht="21.0" customHeight="1">
      <c r="A280" s="6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</row>
    <row r="281" ht="21.0" customHeight="1">
      <c r="A281" s="6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</row>
    <row r="282" ht="21.0" customHeight="1">
      <c r="A282" s="6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</row>
    <row r="283" ht="21.0" customHeight="1">
      <c r="A283" s="6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</row>
    <row r="284" ht="21.0" customHeight="1">
      <c r="A284" s="6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</row>
    <row r="285" ht="21.0" customHeight="1">
      <c r="A285" s="6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</row>
    <row r="286" ht="21.0" customHeight="1">
      <c r="A286" s="6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</row>
    <row r="287" ht="21.0" customHeight="1">
      <c r="A287" s="6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</row>
    <row r="288" ht="21.0" customHeight="1">
      <c r="A288" s="6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</row>
    <row r="289" ht="21.0" customHeight="1">
      <c r="A289" s="6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</row>
    <row r="290" ht="21.0" customHeight="1">
      <c r="A290" s="6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</row>
    <row r="291" ht="21.0" customHeight="1">
      <c r="A291" s="6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</row>
    <row r="292" ht="21.0" customHeight="1">
      <c r="A292" s="6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</row>
    <row r="293" ht="21.0" customHeight="1">
      <c r="A293" s="6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</row>
    <row r="294" ht="21.0" customHeight="1">
      <c r="A294" s="6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</row>
    <row r="295" ht="21.0" customHeight="1">
      <c r="A295" s="6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</row>
    <row r="296" ht="21.0" customHeight="1">
      <c r="A296" s="6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</row>
    <row r="297" ht="21.0" customHeight="1">
      <c r="A297" s="6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</row>
    <row r="298" ht="21.0" customHeight="1">
      <c r="A298" s="6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</row>
    <row r="299" ht="21.0" customHeight="1">
      <c r="A299" s="6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</row>
    <row r="300" ht="21.0" customHeight="1">
      <c r="A300" s="6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</row>
    <row r="301" ht="21.0" customHeight="1">
      <c r="A301" s="6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</row>
    <row r="302" ht="21.0" customHeight="1">
      <c r="A302" s="6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</row>
    <row r="303" ht="21.0" customHeight="1">
      <c r="A303" s="6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</row>
    <row r="304" ht="21.0" customHeight="1">
      <c r="A304" s="6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</row>
    <row r="305" ht="21.0" customHeight="1">
      <c r="A305" s="6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</row>
    <row r="306" ht="21.0" customHeight="1">
      <c r="A306" s="6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</row>
    <row r="307" ht="21.0" customHeight="1">
      <c r="A307" s="6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</row>
    <row r="308" ht="21.0" customHeight="1">
      <c r="A308" s="6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</row>
    <row r="309" ht="21.0" customHeight="1">
      <c r="A309" s="6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</row>
    <row r="310" ht="21.0" customHeight="1">
      <c r="A310" s="6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</row>
    <row r="311" ht="21.0" customHeight="1">
      <c r="A311" s="6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</row>
    <row r="312" ht="21.0" customHeight="1">
      <c r="A312" s="6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</row>
    <row r="313" ht="21.0" customHeight="1">
      <c r="A313" s="6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</row>
    <row r="314" ht="21.0" customHeight="1">
      <c r="A314" s="6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</row>
    <row r="315" ht="21.0" customHeight="1">
      <c r="A315" s="6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</row>
    <row r="316" ht="21.0" customHeight="1">
      <c r="A316" s="6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</row>
    <row r="317" ht="21.0" customHeight="1">
      <c r="A317" s="6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</row>
    <row r="318" ht="21.0" customHeight="1">
      <c r="A318" s="6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</row>
    <row r="319" ht="21.0" customHeight="1">
      <c r="A319" s="6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</row>
    <row r="320" ht="21.0" customHeight="1">
      <c r="A320" s="6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</row>
    <row r="321" ht="21.0" customHeight="1">
      <c r="A321" s="6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</row>
    <row r="322" ht="21.0" customHeight="1">
      <c r="A322" s="6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</row>
    <row r="323" ht="21.0" customHeight="1">
      <c r="A323" s="6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</row>
    <row r="324" ht="21.0" customHeight="1">
      <c r="A324" s="6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</row>
    <row r="325" ht="21.0" customHeight="1">
      <c r="A325" s="6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</row>
    <row r="326" ht="21.0" customHeight="1">
      <c r="A326" s="6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</row>
    <row r="327" ht="21.0" customHeight="1">
      <c r="A327" s="6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</row>
    <row r="328" ht="21.0" customHeight="1">
      <c r="A328" s="6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</row>
    <row r="329" ht="21.0" customHeight="1">
      <c r="A329" s="6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</row>
    <row r="330" ht="21.0" customHeight="1">
      <c r="A330" s="6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</row>
    <row r="331" ht="21.0" customHeight="1">
      <c r="A331" s="6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</row>
    <row r="332" ht="21.0" customHeight="1">
      <c r="A332" s="6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</row>
    <row r="333" ht="21.0" customHeight="1">
      <c r="A333" s="6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</row>
    <row r="334" ht="21.0" customHeight="1">
      <c r="A334" s="6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</row>
    <row r="335" ht="21.0" customHeight="1">
      <c r="A335" s="6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</row>
    <row r="336" ht="21.0" customHeight="1">
      <c r="A336" s="6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</row>
    <row r="337" ht="21.0" customHeight="1">
      <c r="A337" s="6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</row>
    <row r="338" ht="21.0" customHeight="1">
      <c r="A338" s="6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</row>
    <row r="339" ht="21.0" customHeight="1">
      <c r="A339" s="6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</row>
    <row r="340" ht="21.0" customHeight="1">
      <c r="A340" s="6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</row>
    <row r="341" ht="21.0" customHeight="1">
      <c r="A341" s="6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</row>
    <row r="342" ht="21.0" customHeight="1">
      <c r="A342" s="6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</row>
    <row r="343" ht="21.0" customHeight="1">
      <c r="A343" s="6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</row>
    <row r="344" ht="21.0" customHeight="1">
      <c r="A344" s="6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</row>
    <row r="345" ht="21.0" customHeight="1">
      <c r="A345" s="6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</row>
    <row r="346" ht="21.0" customHeight="1">
      <c r="A346" s="6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</row>
    <row r="347" ht="21.0" customHeight="1">
      <c r="A347" s="6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</row>
    <row r="348" ht="21.0" customHeight="1">
      <c r="A348" s="6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</row>
    <row r="349" ht="21.0" customHeight="1">
      <c r="A349" s="6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</row>
    <row r="350" ht="21.0" customHeight="1">
      <c r="A350" s="6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</row>
    <row r="351" ht="21.0" customHeight="1">
      <c r="A351" s="6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</row>
    <row r="352" ht="21.0" customHeight="1">
      <c r="A352" s="6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</row>
    <row r="353" ht="21.0" customHeight="1">
      <c r="A353" s="6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</row>
    <row r="354" ht="21.0" customHeight="1">
      <c r="A354" s="6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</row>
    <row r="355" ht="21.0" customHeight="1">
      <c r="A355" s="6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</row>
    <row r="356" ht="21.0" customHeight="1">
      <c r="A356" s="6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</row>
    <row r="357" ht="21.0" customHeight="1">
      <c r="A357" s="6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</row>
    <row r="358" ht="21.0" customHeight="1">
      <c r="A358" s="6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</row>
    <row r="359" ht="21.0" customHeight="1">
      <c r="A359" s="6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</row>
    <row r="360" ht="21.0" customHeight="1">
      <c r="A360" s="6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</row>
    <row r="361" ht="21.0" customHeight="1">
      <c r="A361" s="6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</row>
    <row r="362" ht="21.0" customHeight="1">
      <c r="A362" s="6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</row>
    <row r="363" ht="21.0" customHeight="1">
      <c r="A363" s="6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</row>
    <row r="364" ht="21.0" customHeight="1">
      <c r="A364" s="6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</row>
    <row r="365" ht="21.0" customHeight="1">
      <c r="A365" s="6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</row>
    <row r="366" ht="21.0" customHeight="1">
      <c r="A366" s="6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</row>
    <row r="367" ht="21.0" customHeight="1">
      <c r="A367" s="6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</row>
    <row r="368" ht="21.0" customHeight="1">
      <c r="A368" s="6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</row>
    <row r="369" ht="21.0" customHeight="1">
      <c r="A369" s="6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</row>
    <row r="370" ht="21.0" customHeight="1">
      <c r="A370" s="6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</row>
    <row r="371" ht="21.0" customHeight="1">
      <c r="A371" s="6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</row>
    <row r="372" ht="21.0" customHeight="1">
      <c r="A372" s="6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</row>
    <row r="373" ht="21.0" customHeight="1">
      <c r="A373" s="6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</row>
    <row r="374" ht="21.0" customHeight="1">
      <c r="A374" s="6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</row>
    <row r="375" ht="21.0" customHeight="1">
      <c r="A375" s="6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</row>
    <row r="376" ht="21.0" customHeight="1">
      <c r="A376" s="6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</row>
    <row r="377" ht="21.0" customHeight="1">
      <c r="A377" s="6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</row>
    <row r="378" ht="21.0" customHeight="1">
      <c r="A378" s="6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</row>
    <row r="379" ht="21.0" customHeight="1">
      <c r="A379" s="6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</row>
    <row r="380" ht="21.0" customHeight="1">
      <c r="A380" s="6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</row>
    <row r="381" ht="21.0" customHeight="1">
      <c r="A381" s="6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</row>
    <row r="382" ht="21.0" customHeight="1">
      <c r="A382" s="6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</row>
    <row r="383" ht="21.0" customHeight="1">
      <c r="A383" s="6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</row>
    <row r="384" ht="21.0" customHeight="1">
      <c r="A384" s="6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</row>
    <row r="385" ht="21.0" customHeight="1">
      <c r="A385" s="6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</row>
    <row r="386" ht="21.0" customHeight="1">
      <c r="A386" s="6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</row>
    <row r="387" ht="21.0" customHeight="1">
      <c r="A387" s="6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</row>
    <row r="388" ht="21.0" customHeight="1">
      <c r="A388" s="6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</row>
    <row r="389" ht="21.0" customHeight="1">
      <c r="A389" s="6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</row>
    <row r="390" ht="21.0" customHeight="1">
      <c r="A390" s="6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</row>
    <row r="391" ht="21.0" customHeight="1">
      <c r="A391" s="6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</row>
    <row r="392" ht="21.0" customHeight="1">
      <c r="A392" s="6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</row>
    <row r="393" ht="21.0" customHeight="1">
      <c r="A393" s="6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</row>
    <row r="394" ht="21.0" customHeight="1">
      <c r="A394" s="6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</row>
    <row r="395" ht="21.0" customHeight="1">
      <c r="A395" s="6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</row>
    <row r="396" ht="21.0" customHeight="1">
      <c r="A396" s="6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</row>
    <row r="397" ht="21.0" customHeight="1">
      <c r="A397" s="6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</row>
    <row r="398" ht="21.0" customHeight="1">
      <c r="A398" s="6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</row>
    <row r="399" ht="21.0" customHeight="1">
      <c r="A399" s="6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</row>
    <row r="400" ht="21.0" customHeight="1">
      <c r="A400" s="6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</row>
    <row r="401" ht="21.0" customHeight="1">
      <c r="A401" s="6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</row>
    <row r="402" ht="21.0" customHeight="1">
      <c r="A402" s="6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</row>
    <row r="403" ht="21.0" customHeight="1">
      <c r="A403" s="6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</row>
    <row r="404" ht="21.0" customHeight="1">
      <c r="A404" s="6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</row>
    <row r="405" ht="21.0" customHeight="1">
      <c r="A405" s="6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</row>
    <row r="406" ht="21.0" customHeight="1">
      <c r="A406" s="6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</row>
    <row r="407" ht="21.0" customHeight="1">
      <c r="A407" s="6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</row>
    <row r="408" ht="21.0" customHeight="1">
      <c r="A408" s="6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</row>
    <row r="409" ht="21.0" customHeight="1">
      <c r="A409" s="6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</row>
    <row r="410" ht="21.0" customHeight="1">
      <c r="A410" s="6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</row>
    <row r="411" ht="21.0" customHeight="1">
      <c r="A411" s="6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</row>
    <row r="412" ht="21.0" customHeight="1">
      <c r="A412" s="6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</row>
    <row r="413" ht="21.0" customHeight="1">
      <c r="A413" s="6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</row>
    <row r="414" ht="21.0" customHeight="1">
      <c r="A414" s="6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</row>
    <row r="415" ht="21.0" customHeight="1">
      <c r="A415" s="6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</row>
    <row r="416" ht="21.0" customHeight="1">
      <c r="A416" s="6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</row>
    <row r="417" ht="21.0" customHeight="1">
      <c r="A417" s="6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</row>
    <row r="418" ht="21.0" customHeight="1">
      <c r="A418" s="6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</row>
    <row r="419" ht="21.0" customHeight="1">
      <c r="A419" s="6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</row>
    <row r="420" ht="21.0" customHeight="1">
      <c r="A420" s="6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</row>
    <row r="421" ht="21.0" customHeight="1">
      <c r="A421" s="6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</row>
    <row r="422" ht="21.0" customHeight="1">
      <c r="A422" s="6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</row>
    <row r="423" ht="21.0" customHeight="1">
      <c r="A423" s="6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</row>
    <row r="424" ht="21.0" customHeight="1">
      <c r="A424" s="6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</row>
    <row r="425" ht="21.0" customHeight="1">
      <c r="A425" s="6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</row>
    <row r="426" ht="21.0" customHeight="1">
      <c r="A426" s="6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</row>
    <row r="427" ht="21.0" customHeight="1">
      <c r="A427" s="6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</row>
    <row r="428" ht="21.0" customHeight="1">
      <c r="A428" s="6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</row>
    <row r="429" ht="21.0" customHeight="1">
      <c r="A429" s="6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</row>
    <row r="430" ht="21.0" customHeight="1">
      <c r="A430" s="6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</row>
    <row r="431" ht="21.0" customHeight="1">
      <c r="A431" s="6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</row>
    <row r="432" ht="21.0" customHeight="1">
      <c r="A432" s="6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</row>
    <row r="433" ht="21.0" customHeight="1">
      <c r="A433" s="6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</row>
    <row r="434" ht="21.0" customHeight="1">
      <c r="A434" s="6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</row>
    <row r="435" ht="21.0" customHeight="1">
      <c r="A435" s="6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</row>
    <row r="436" ht="21.0" customHeight="1">
      <c r="A436" s="6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</row>
    <row r="437" ht="21.0" customHeight="1">
      <c r="A437" s="6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</row>
    <row r="438" ht="21.0" customHeight="1">
      <c r="A438" s="6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</row>
    <row r="439" ht="21.0" customHeight="1">
      <c r="A439" s="6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</row>
    <row r="440" ht="21.0" customHeight="1">
      <c r="A440" s="6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</row>
    <row r="441" ht="21.0" customHeight="1">
      <c r="A441" s="6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</row>
    <row r="442" ht="21.0" customHeight="1">
      <c r="A442" s="6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</row>
    <row r="443" ht="21.0" customHeight="1">
      <c r="A443" s="6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</row>
    <row r="444" ht="21.0" customHeight="1">
      <c r="A444" s="6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</row>
    <row r="445" ht="21.0" customHeight="1">
      <c r="A445" s="6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</row>
    <row r="446" ht="21.0" customHeight="1">
      <c r="A446" s="6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</row>
    <row r="447" ht="21.0" customHeight="1">
      <c r="A447" s="6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</row>
    <row r="448" ht="21.0" customHeight="1">
      <c r="A448" s="6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</row>
    <row r="449" ht="21.0" customHeight="1">
      <c r="A449" s="6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</row>
    <row r="450" ht="21.0" customHeight="1">
      <c r="A450" s="6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</row>
    <row r="451" ht="21.0" customHeight="1">
      <c r="A451" s="6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</row>
    <row r="452" ht="21.0" customHeight="1">
      <c r="A452" s="6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</row>
    <row r="453" ht="21.0" customHeight="1">
      <c r="A453" s="6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</row>
    <row r="454" ht="21.0" customHeight="1">
      <c r="A454" s="6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</row>
    <row r="455" ht="21.0" customHeight="1">
      <c r="A455" s="6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</row>
    <row r="456" ht="21.0" customHeight="1">
      <c r="A456" s="6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</row>
    <row r="457" ht="21.0" customHeight="1">
      <c r="A457" s="6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</row>
    <row r="458" ht="21.0" customHeight="1">
      <c r="A458" s="6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</row>
    <row r="459" ht="21.0" customHeight="1">
      <c r="A459" s="6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</row>
    <row r="460" ht="21.0" customHeight="1">
      <c r="A460" s="6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</row>
    <row r="461" ht="21.0" customHeight="1">
      <c r="A461" s="6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</row>
    <row r="462" ht="21.0" customHeight="1">
      <c r="A462" s="6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</row>
    <row r="463" ht="21.0" customHeight="1">
      <c r="A463" s="6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</row>
    <row r="464" ht="21.0" customHeight="1">
      <c r="A464" s="6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</row>
    <row r="465" ht="21.0" customHeight="1">
      <c r="A465" s="6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</row>
    <row r="466" ht="21.0" customHeight="1">
      <c r="A466" s="6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</row>
    <row r="467" ht="21.0" customHeight="1">
      <c r="A467" s="6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</row>
    <row r="468" ht="21.0" customHeight="1">
      <c r="A468" s="6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</row>
    <row r="469" ht="21.0" customHeight="1">
      <c r="A469" s="6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</row>
    <row r="470" ht="21.0" customHeight="1">
      <c r="A470" s="6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</row>
    <row r="471" ht="21.0" customHeight="1">
      <c r="A471" s="6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</row>
    <row r="472" ht="21.0" customHeight="1">
      <c r="A472" s="6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</row>
    <row r="473" ht="21.0" customHeight="1">
      <c r="A473" s="6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</row>
    <row r="474" ht="21.0" customHeight="1">
      <c r="A474" s="6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</row>
    <row r="475" ht="21.0" customHeight="1">
      <c r="A475" s="6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</row>
    <row r="476" ht="21.0" customHeight="1">
      <c r="A476" s="6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</row>
    <row r="477" ht="21.0" customHeight="1">
      <c r="A477" s="6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</row>
    <row r="478" ht="21.0" customHeight="1">
      <c r="A478" s="6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</row>
    <row r="479" ht="21.0" customHeight="1">
      <c r="A479" s="6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</row>
    <row r="480" ht="21.0" customHeight="1">
      <c r="A480" s="6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</row>
    <row r="481" ht="21.0" customHeight="1">
      <c r="A481" s="6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</row>
    <row r="482" ht="21.0" customHeight="1">
      <c r="A482" s="6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</row>
    <row r="483" ht="21.0" customHeight="1">
      <c r="A483" s="6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</row>
    <row r="484" ht="21.0" customHeight="1">
      <c r="A484" s="6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</row>
    <row r="485" ht="21.0" customHeight="1">
      <c r="A485" s="6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</row>
    <row r="486" ht="21.0" customHeight="1">
      <c r="A486" s="6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</row>
    <row r="487" ht="21.0" customHeight="1">
      <c r="A487" s="6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</row>
    <row r="488" ht="21.0" customHeight="1">
      <c r="A488" s="6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</row>
    <row r="489" ht="21.0" customHeight="1">
      <c r="A489" s="6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</row>
    <row r="490" ht="21.0" customHeight="1">
      <c r="A490" s="6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</row>
    <row r="491" ht="21.0" customHeight="1">
      <c r="A491" s="6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</row>
    <row r="492" ht="21.0" customHeight="1">
      <c r="A492" s="6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</row>
    <row r="493" ht="21.0" customHeight="1">
      <c r="A493" s="6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</row>
    <row r="494" ht="21.0" customHeight="1">
      <c r="A494" s="6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</row>
    <row r="495" ht="21.0" customHeight="1">
      <c r="A495" s="6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</row>
    <row r="496" ht="21.0" customHeight="1">
      <c r="A496" s="6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</row>
    <row r="497" ht="21.0" customHeight="1">
      <c r="A497" s="6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</row>
    <row r="498" ht="21.0" customHeight="1">
      <c r="A498" s="6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</row>
    <row r="499" ht="21.0" customHeight="1">
      <c r="A499" s="6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</row>
    <row r="500" ht="21.0" customHeight="1">
      <c r="A500" s="6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</row>
    <row r="501" ht="21.0" customHeight="1">
      <c r="A501" s="6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</row>
    <row r="502" ht="21.0" customHeight="1">
      <c r="A502" s="6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</row>
    <row r="503" ht="21.0" customHeight="1">
      <c r="A503" s="6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</row>
    <row r="504" ht="21.0" customHeight="1">
      <c r="A504" s="6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</row>
    <row r="505" ht="21.0" customHeight="1">
      <c r="A505" s="6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</row>
    <row r="506" ht="21.0" customHeight="1">
      <c r="A506" s="6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</row>
    <row r="507" ht="21.0" customHeight="1">
      <c r="A507" s="6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</row>
    <row r="508" ht="21.0" customHeight="1">
      <c r="A508" s="6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</row>
    <row r="509" ht="21.0" customHeight="1">
      <c r="A509" s="6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</row>
    <row r="510" ht="21.0" customHeight="1">
      <c r="A510" s="6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</row>
    <row r="511" ht="21.0" customHeight="1">
      <c r="A511" s="6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</row>
    <row r="512" ht="21.0" customHeight="1">
      <c r="A512" s="6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</row>
    <row r="513" ht="21.0" customHeight="1">
      <c r="A513" s="6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</row>
    <row r="514" ht="21.0" customHeight="1">
      <c r="A514" s="6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</row>
    <row r="515" ht="21.0" customHeight="1">
      <c r="A515" s="6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</row>
    <row r="516" ht="21.0" customHeight="1">
      <c r="A516" s="6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</row>
    <row r="517" ht="21.0" customHeight="1">
      <c r="A517" s="6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</row>
    <row r="518" ht="21.0" customHeight="1">
      <c r="A518" s="6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</row>
    <row r="519" ht="21.0" customHeight="1">
      <c r="A519" s="6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</row>
    <row r="520" ht="21.0" customHeight="1">
      <c r="A520" s="6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</row>
    <row r="521" ht="21.0" customHeight="1">
      <c r="A521" s="6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</row>
    <row r="522" ht="21.0" customHeight="1">
      <c r="A522" s="6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</row>
    <row r="523" ht="21.0" customHeight="1">
      <c r="A523" s="6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</row>
    <row r="524" ht="21.0" customHeight="1">
      <c r="A524" s="6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</row>
    <row r="525" ht="21.0" customHeight="1">
      <c r="A525" s="6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</row>
    <row r="526" ht="21.0" customHeight="1">
      <c r="A526" s="6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</row>
    <row r="527" ht="21.0" customHeight="1">
      <c r="A527" s="6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</row>
    <row r="528" ht="21.0" customHeight="1">
      <c r="A528" s="6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</row>
    <row r="529" ht="21.0" customHeight="1">
      <c r="A529" s="6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</row>
    <row r="530" ht="21.0" customHeight="1">
      <c r="A530" s="6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</row>
    <row r="531" ht="21.0" customHeight="1">
      <c r="A531" s="6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</row>
    <row r="532" ht="21.0" customHeight="1">
      <c r="A532" s="6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</row>
    <row r="533" ht="21.0" customHeight="1">
      <c r="A533" s="6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</row>
    <row r="534" ht="21.0" customHeight="1">
      <c r="A534" s="6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</row>
    <row r="535" ht="21.0" customHeight="1">
      <c r="A535" s="6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</row>
    <row r="536" ht="21.0" customHeight="1">
      <c r="A536" s="6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</row>
    <row r="537" ht="21.0" customHeight="1">
      <c r="A537" s="6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</row>
    <row r="538" ht="21.0" customHeight="1">
      <c r="A538" s="6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</row>
    <row r="539" ht="21.0" customHeight="1">
      <c r="A539" s="6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</row>
    <row r="540" ht="21.0" customHeight="1">
      <c r="A540" s="6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</row>
    <row r="541" ht="21.0" customHeight="1">
      <c r="A541" s="6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</row>
    <row r="542" ht="21.0" customHeight="1">
      <c r="A542" s="6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</row>
    <row r="543" ht="21.0" customHeight="1">
      <c r="A543" s="6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</row>
    <row r="544" ht="21.0" customHeight="1">
      <c r="A544" s="6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</row>
    <row r="545" ht="21.0" customHeight="1">
      <c r="A545" s="6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</row>
    <row r="546" ht="21.0" customHeight="1">
      <c r="A546" s="6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</row>
    <row r="547" ht="21.0" customHeight="1">
      <c r="A547" s="6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</row>
    <row r="548" ht="21.0" customHeight="1">
      <c r="A548" s="6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</row>
    <row r="549" ht="21.0" customHeight="1">
      <c r="A549" s="6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</row>
    <row r="550" ht="21.0" customHeight="1">
      <c r="A550" s="6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</row>
    <row r="551" ht="21.0" customHeight="1">
      <c r="A551" s="6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</row>
    <row r="552" ht="21.0" customHeight="1">
      <c r="A552" s="6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</row>
    <row r="553" ht="21.0" customHeight="1">
      <c r="A553" s="6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</row>
    <row r="554" ht="21.0" customHeight="1">
      <c r="A554" s="6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</row>
    <row r="555" ht="21.0" customHeight="1">
      <c r="A555" s="6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</row>
    <row r="556" ht="21.0" customHeight="1">
      <c r="A556" s="6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</row>
    <row r="557" ht="21.0" customHeight="1">
      <c r="A557" s="6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</row>
    <row r="558" ht="21.0" customHeight="1">
      <c r="A558" s="6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</row>
    <row r="559" ht="21.0" customHeight="1">
      <c r="A559" s="6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</row>
    <row r="560" ht="21.0" customHeight="1">
      <c r="A560" s="6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</row>
    <row r="561" ht="21.0" customHeight="1">
      <c r="A561" s="6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</row>
    <row r="562" ht="21.0" customHeight="1">
      <c r="A562" s="6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</row>
    <row r="563" ht="21.0" customHeight="1">
      <c r="A563" s="6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</row>
    <row r="564" ht="21.0" customHeight="1">
      <c r="A564" s="6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</row>
    <row r="565" ht="21.0" customHeight="1">
      <c r="A565" s="6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</row>
    <row r="566" ht="21.0" customHeight="1">
      <c r="A566" s="6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</row>
    <row r="567" ht="21.0" customHeight="1">
      <c r="A567" s="6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</row>
    <row r="568" ht="21.0" customHeight="1">
      <c r="A568" s="6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</row>
    <row r="569" ht="21.0" customHeight="1">
      <c r="A569" s="6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</row>
    <row r="570" ht="21.0" customHeight="1">
      <c r="A570" s="6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</row>
    <row r="571" ht="21.0" customHeight="1">
      <c r="A571" s="6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</row>
    <row r="572" ht="21.0" customHeight="1">
      <c r="A572" s="6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</row>
    <row r="573" ht="21.0" customHeight="1">
      <c r="A573" s="6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</row>
    <row r="574" ht="21.0" customHeight="1">
      <c r="A574" s="6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</row>
    <row r="575" ht="21.0" customHeight="1">
      <c r="A575" s="6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</row>
    <row r="576" ht="21.0" customHeight="1">
      <c r="A576" s="6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</row>
    <row r="577" ht="21.0" customHeight="1">
      <c r="A577" s="6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</row>
    <row r="578" ht="21.0" customHeight="1">
      <c r="A578" s="6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</row>
    <row r="579" ht="21.0" customHeight="1">
      <c r="A579" s="6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</row>
    <row r="580" ht="21.0" customHeight="1">
      <c r="A580" s="6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</row>
    <row r="581" ht="21.0" customHeight="1">
      <c r="A581" s="6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</row>
    <row r="582" ht="21.0" customHeight="1">
      <c r="A582" s="6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</row>
    <row r="583" ht="21.0" customHeight="1">
      <c r="A583" s="6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</row>
    <row r="584" ht="21.0" customHeight="1">
      <c r="A584" s="6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</row>
    <row r="585" ht="21.0" customHeight="1">
      <c r="A585" s="6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</row>
    <row r="586" ht="21.0" customHeight="1">
      <c r="A586" s="6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</row>
    <row r="587" ht="21.0" customHeight="1">
      <c r="A587" s="6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</row>
    <row r="588" ht="21.0" customHeight="1">
      <c r="A588" s="6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</row>
    <row r="589" ht="21.0" customHeight="1">
      <c r="A589" s="6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</row>
    <row r="590" ht="21.0" customHeight="1">
      <c r="A590" s="6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</row>
    <row r="591" ht="21.0" customHeight="1">
      <c r="A591" s="6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</row>
    <row r="592" ht="21.0" customHeight="1">
      <c r="A592" s="6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</row>
    <row r="593" ht="21.0" customHeight="1">
      <c r="A593" s="6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</row>
    <row r="594" ht="21.0" customHeight="1">
      <c r="A594" s="6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</row>
    <row r="595" ht="21.0" customHeight="1">
      <c r="A595" s="6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</row>
    <row r="596" ht="21.0" customHeight="1">
      <c r="A596" s="6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</row>
    <row r="597" ht="21.0" customHeight="1">
      <c r="A597" s="6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</row>
    <row r="598" ht="21.0" customHeight="1">
      <c r="A598" s="6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</row>
    <row r="599" ht="21.0" customHeight="1">
      <c r="A599" s="6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</row>
    <row r="600" ht="21.0" customHeight="1">
      <c r="A600" s="6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</row>
    <row r="601" ht="21.0" customHeight="1">
      <c r="A601" s="6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</row>
    <row r="602" ht="21.0" customHeight="1">
      <c r="A602" s="6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</row>
    <row r="603" ht="21.0" customHeight="1">
      <c r="A603" s="6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</row>
    <row r="604" ht="21.0" customHeight="1">
      <c r="A604" s="6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</row>
    <row r="605" ht="21.0" customHeight="1">
      <c r="A605" s="6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</row>
    <row r="606" ht="21.0" customHeight="1">
      <c r="A606" s="6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</row>
    <row r="607" ht="21.0" customHeight="1">
      <c r="A607" s="6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</row>
    <row r="608" ht="21.0" customHeight="1">
      <c r="A608" s="6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</row>
    <row r="609" ht="21.0" customHeight="1">
      <c r="A609" s="6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</row>
    <row r="610" ht="21.0" customHeight="1">
      <c r="A610" s="6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</row>
    <row r="611" ht="21.0" customHeight="1">
      <c r="A611" s="6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</row>
    <row r="612" ht="21.0" customHeight="1">
      <c r="A612" s="6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</row>
    <row r="613" ht="21.0" customHeight="1">
      <c r="A613" s="6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</row>
    <row r="614" ht="21.0" customHeight="1">
      <c r="A614" s="6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</row>
    <row r="615" ht="21.0" customHeight="1">
      <c r="A615" s="6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</row>
    <row r="616" ht="21.0" customHeight="1">
      <c r="A616" s="6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</row>
    <row r="617" ht="21.0" customHeight="1">
      <c r="A617" s="6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</row>
    <row r="618" ht="21.0" customHeight="1">
      <c r="A618" s="6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</row>
    <row r="619" ht="21.0" customHeight="1">
      <c r="A619" s="6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</row>
    <row r="620" ht="21.0" customHeight="1">
      <c r="A620" s="6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</row>
    <row r="621" ht="21.0" customHeight="1">
      <c r="A621" s="6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</row>
    <row r="622" ht="21.0" customHeight="1">
      <c r="A622" s="6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</row>
    <row r="623" ht="21.0" customHeight="1">
      <c r="A623" s="6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</row>
    <row r="624" ht="21.0" customHeight="1">
      <c r="A624" s="6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</row>
    <row r="625" ht="21.0" customHeight="1">
      <c r="A625" s="6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</row>
    <row r="626" ht="21.0" customHeight="1">
      <c r="A626" s="6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</row>
    <row r="627" ht="21.0" customHeight="1">
      <c r="A627" s="6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</row>
    <row r="628" ht="21.0" customHeight="1">
      <c r="A628" s="6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</row>
    <row r="629" ht="21.0" customHeight="1">
      <c r="A629" s="6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</row>
    <row r="630" ht="21.0" customHeight="1">
      <c r="A630" s="6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</row>
    <row r="631" ht="21.0" customHeight="1">
      <c r="A631" s="6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</row>
    <row r="632" ht="21.0" customHeight="1">
      <c r="A632" s="6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</row>
    <row r="633" ht="21.0" customHeight="1">
      <c r="A633" s="6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</row>
    <row r="634" ht="21.0" customHeight="1">
      <c r="A634" s="6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</row>
    <row r="635" ht="21.0" customHeight="1">
      <c r="A635" s="6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</row>
    <row r="636" ht="21.0" customHeight="1">
      <c r="A636" s="6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</row>
    <row r="637" ht="21.0" customHeight="1">
      <c r="A637" s="6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</row>
    <row r="638" ht="21.0" customHeight="1">
      <c r="A638" s="6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</row>
    <row r="639" ht="21.0" customHeight="1">
      <c r="A639" s="6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</row>
    <row r="640" ht="21.0" customHeight="1">
      <c r="A640" s="6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</row>
    <row r="641" ht="21.0" customHeight="1">
      <c r="A641" s="6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</row>
    <row r="642" ht="21.0" customHeight="1">
      <c r="A642" s="6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</row>
    <row r="643" ht="21.0" customHeight="1">
      <c r="A643" s="6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</row>
    <row r="644" ht="21.0" customHeight="1">
      <c r="A644" s="6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</row>
    <row r="645" ht="21.0" customHeight="1">
      <c r="A645" s="6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</row>
    <row r="646" ht="21.0" customHeight="1">
      <c r="A646" s="6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</row>
    <row r="647" ht="21.0" customHeight="1">
      <c r="A647" s="6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</row>
    <row r="648" ht="21.0" customHeight="1">
      <c r="A648" s="6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</row>
    <row r="649" ht="21.0" customHeight="1">
      <c r="A649" s="6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</row>
    <row r="650" ht="21.0" customHeight="1">
      <c r="A650" s="6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</row>
    <row r="651" ht="21.0" customHeight="1">
      <c r="A651" s="6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</row>
    <row r="652" ht="21.0" customHeight="1">
      <c r="A652" s="6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</row>
    <row r="653" ht="21.0" customHeight="1">
      <c r="A653" s="6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</row>
    <row r="654" ht="21.0" customHeight="1">
      <c r="A654" s="6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</row>
    <row r="655" ht="21.0" customHeight="1">
      <c r="A655" s="6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</row>
    <row r="656" ht="21.0" customHeight="1">
      <c r="A656" s="6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</row>
    <row r="657" ht="21.0" customHeight="1">
      <c r="A657" s="6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</row>
    <row r="658" ht="21.0" customHeight="1">
      <c r="A658" s="6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</row>
    <row r="659" ht="21.0" customHeight="1">
      <c r="A659" s="6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</row>
    <row r="660" ht="21.0" customHeight="1">
      <c r="A660" s="6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</row>
    <row r="661" ht="21.0" customHeight="1">
      <c r="A661" s="6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</row>
    <row r="662" ht="21.0" customHeight="1">
      <c r="A662" s="6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</row>
    <row r="663" ht="21.0" customHeight="1">
      <c r="A663" s="6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</row>
    <row r="664" ht="21.0" customHeight="1">
      <c r="A664" s="6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</row>
    <row r="665" ht="21.0" customHeight="1">
      <c r="A665" s="6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</row>
    <row r="666" ht="21.0" customHeight="1">
      <c r="A666" s="6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</row>
    <row r="667" ht="21.0" customHeight="1">
      <c r="A667" s="6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</row>
    <row r="668" ht="21.0" customHeight="1">
      <c r="A668" s="6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</row>
    <row r="669" ht="21.0" customHeight="1">
      <c r="A669" s="6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</row>
    <row r="670" ht="21.0" customHeight="1">
      <c r="A670" s="6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</row>
    <row r="671" ht="21.0" customHeight="1">
      <c r="A671" s="6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</row>
    <row r="672" ht="21.0" customHeight="1">
      <c r="A672" s="6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</row>
    <row r="673" ht="21.0" customHeight="1">
      <c r="A673" s="6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</row>
    <row r="674" ht="21.0" customHeight="1">
      <c r="A674" s="6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</row>
    <row r="675" ht="21.0" customHeight="1">
      <c r="A675" s="6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</row>
    <row r="676" ht="21.0" customHeight="1">
      <c r="A676" s="6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</row>
    <row r="677" ht="21.0" customHeight="1">
      <c r="A677" s="6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</row>
    <row r="678" ht="21.0" customHeight="1">
      <c r="A678" s="6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</row>
    <row r="679" ht="21.0" customHeight="1">
      <c r="A679" s="6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</row>
    <row r="680" ht="21.0" customHeight="1">
      <c r="A680" s="6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</row>
    <row r="681" ht="21.0" customHeight="1">
      <c r="A681" s="6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</row>
    <row r="682" ht="21.0" customHeight="1">
      <c r="A682" s="6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</row>
    <row r="683" ht="21.0" customHeight="1">
      <c r="A683" s="6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</row>
    <row r="684" ht="21.0" customHeight="1">
      <c r="A684" s="6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</row>
    <row r="685" ht="21.0" customHeight="1">
      <c r="A685" s="6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</row>
    <row r="686" ht="21.0" customHeight="1">
      <c r="A686" s="6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</row>
    <row r="687" ht="21.0" customHeight="1">
      <c r="A687" s="6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</row>
    <row r="688" ht="21.0" customHeight="1">
      <c r="A688" s="6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</row>
    <row r="689" ht="21.0" customHeight="1">
      <c r="A689" s="6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</row>
    <row r="690" ht="21.0" customHeight="1">
      <c r="A690" s="6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</row>
    <row r="691" ht="21.0" customHeight="1">
      <c r="A691" s="6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</row>
    <row r="692" ht="21.0" customHeight="1">
      <c r="A692" s="6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</row>
    <row r="693" ht="21.0" customHeight="1">
      <c r="A693" s="6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</row>
    <row r="694" ht="21.0" customHeight="1">
      <c r="A694" s="6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</row>
    <row r="695" ht="21.0" customHeight="1">
      <c r="A695" s="6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</row>
    <row r="696" ht="21.0" customHeight="1">
      <c r="A696" s="6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</row>
    <row r="697" ht="21.0" customHeight="1">
      <c r="A697" s="6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</row>
    <row r="698" ht="21.0" customHeight="1">
      <c r="A698" s="6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</row>
    <row r="699" ht="21.0" customHeight="1">
      <c r="A699" s="6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</row>
    <row r="700" ht="21.0" customHeight="1">
      <c r="A700" s="6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</row>
    <row r="701" ht="21.0" customHeight="1">
      <c r="A701" s="6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</row>
    <row r="702" ht="21.0" customHeight="1">
      <c r="A702" s="6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</row>
    <row r="703" ht="21.0" customHeight="1">
      <c r="A703" s="6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</row>
    <row r="704" ht="21.0" customHeight="1">
      <c r="A704" s="6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</row>
    <row r="705" ht="21.0" customHeight="1">
      <c r="A705" s="6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</row>
    <row r="706" ht="21.0" customHeight="1">
      <c r="A706" s="6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</row>
    <row r="707" ht="21.0" customHeight="1">
      <c r="A707" s="6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</row>
    <row r="708" ht="21.0" customHeight="1">
      <c r="A708" s="6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</row>
    <row r="709" ht="21.0" customHeight="1">
      <c r="A709" s="6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</row>
    <row r="710" ht="21.0" customHeight="1">
      <c r="A710" s="6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</row>
    <row r="711" ht="21.0" customHeight="1">
      <c r="A711" s="6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</row>
    <row r="712" ht="21.0" customHeight="1">
      <c r="A712" s="6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</row>
    <row r="713" ht="21.0" customHeight="1">
      <c r="A713" s="6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</row>
    <row r="714" ht="21.0" customHeight="1">
      <c r="A714" s="6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</row>
    <row r="715" ht="21.0" customHeight="1">
      <c r="A715" s="6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</row>
    <row r="716" ht="21.0" customHeight="1">
      <c r="A716" s="6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</row>
    <row r="717" ht="21.0" customHeight="1">
      <c r="A717" s="6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</row>
    <row r="718" ht="21.0" customHeight="1">
      <c r="A718" s="6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</row>
    <row r="719" ht="21.0" customHeight="1">
      <c r="A719" s="6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</row>
    <row r="720" ht="21.0" customHeight="1">
      <c r="A720" s="6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</row>
    <row r="721" ht="21.0" customHeight="1">
      <c r="A721" s="6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</row>
    <row r="722" ht="21.0" customHeight="1">
      <c r="A722" s="6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</row>
    <row r="723" ht="21.0" customHeight="1">
      <c r="A723" s="6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</row>
    <row r="724" ht="21.0" customHeight="1">
      <c r="A724" s="6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</row>
    <row r="725" ht="21.0" customHeight="1">
      <c r="A725" s="6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</row>
    <row r="726" ht="21.0" customHeight="1">
      <c r="A726" s="6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</row>
    <row r="727" ht="21.0" customHeight="1">
      <c r="A727" s="6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</row>
    <row r="728" ht="21.0" customHeight="1">
      <c r="A728" s="6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</row>
    <row r="729" ht="21.0" customHeight="1">
      <c r="A729" s="6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</row>
    <row r="730" ht="21.0" customHeight="1">
      <c r="A730" s="6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</row>
    <row r="731" ht="21.0" customHeight="1">
      <c r="A731" s="6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</row>
    <row r="732" ht="21.0" customHeight="1">
      <c r="A732" s="6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</row>
    <row r="733" ht="21.0" customHeight="1">
      <c r="A733" s="6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</row>
    <row r="734" ht="21.0" customHeight="1">
      <c r="A734" s="6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</row>
    <row r="735" ht="21.0" customHeight="1">
      <c r="A735" s="6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</row>
    <row r="736" ht="21.0" customHeight="1">
      <c r="A736" s="6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</row>
    <row r="737" ht="21.0" customHeight="1">
      <c r="A737" s="6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</row>
    <row r="738" ht="21.0" customHeight="1">
      <c r="A738" s="6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</row>
    <row r="739" ht="21.0" customHeight="1">
      <c r="A739" s="6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</row>
    <row r="740" ht="21.0" customHeight="1">
      <c r="A740" s="6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</row>
    <row r="741" ht="21.0" customHeight="1">
      <c r="A741" s="6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</row>
    <row r="742" ht="21.0" customHeight="1">
      <c r="A742" s="6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</row>
    <row r="743" ht="21.0" customHeight="1">
      <c r="A743" s="6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</row>
    <row r="744" ht="21.0" customHeight="1">
      <c r="A744" s="6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</row>
    <row r="745" ht="21.0" customHeight="1">
      <c r="A745" s="6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</row>
    <row r="746" ht="21.0" customHeight="1">
      <c r="A746" s="6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</row>
    <row r="747" ht="21.0" customHeight="1">
      <c r="A747" s="6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</row>
    <row r="748" ht="21.0" customHeight="1">
      <c r="A748" s="6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</row>
    <row r="749" ht="21.0" customHeight="1">
      <c r="A749" s="6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</row>
    <row r="750" ht="21.0" customHeight="1">
      <c r="A750" s="6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</row>
    <row r="751" ht="21.0" customHeight="1">
      <c r="A751" s="6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</row>
    <row r="752" ht="21.0" customHeight="1">
      <c r="A752" s="6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</row>
    <row r="753" ht="21.0" customHeight="1">
      <c r="A753" s="6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</row>
    <row r="754" ht="21.0" customHeight="1">
      <c r="A754" s="6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</row>
    <row r="755" ht="21.0" customHeight="1">
      <c r="A755" s="6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</row>
    <row r="756" ht="21.0" customHeight="1">
      <c r="A756" s="6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</row>
    <row r="757" ht="21.0" customHeight="1">
      <c r="A757" s="6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</row>
    <row r="758" ht="21.0" customHeight="1">
      <c r="A758" s="6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</row>
    <row r="759" ht="21.0" customHeight="1">
      <c r="A759" s="6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</row>
    <row r="760" ht="21.0" customHeight="1">
      <c r="A760" s="6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</row>
    <row r="761" ht="21.0" customHeight="1">
      <c r="A761" s="6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</row>
    <row r="762" ht="21.0" customHeight="1">
      <c r="A762" s="6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</row>
    <row r="763" ht="21.0" customHeight="1">
      <c r="A763" s="6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</row>
    <row r="764" ht="21.0" customHeight="1">
      <c r="A764" s="6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</row>
    <row r="765" ht="21.0" customHeight="1">
      <c r="A765" s="6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</row>
    <row r="766" ht="21.0" customHeight="1">
      <c r="A766" s="6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</row>
    <row r="767" ht="21.0" customHeight="1">
      <c r="A767" s="6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</row>
    <row r="768" ht="21.0" customHeight="1">
      <c r="A768" s="6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</row>
    <row r="769" ht="21.0" customHeight="1">
      <c r="A769" s="6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</row>
    <row r="770" ht="21.0" customHeight="1">
      <c r="A770" s="6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</row>
    <row r="771" ht="21.0" customHeight="1">
      <c r="A771" s="6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</row>
    <row r="772" ht="21.0" customHeight="1">
      <c r="A772" s="6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</row>
    <row r="773" ht="21.0" customHeight="1">
      <c r="A773" s="6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</row>
    <row r="774" ht="21.0" customHeight="1">
      <c r="A774" s="6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</row>
    <row r="775" ht="21.0" customHeight="1">
      <c r="A775" s="6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</row>
    <row r="776" ht="21.0" customHeight="1">
      <c r="A776" s="6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</row>
    <row r="777" ht="21.0" customHeight="1">
      <c r="A777" s="6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</row>
    <row r="778" ht="21.0" customHeight="1">
      <c r="A778" s="6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</row>
    <row r="779" ht="21.0" customHeight="1">
      <c r="A779" s="6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</row>
    <row r="780" ht="21.0" customHeight="1">
      <c r="A780" s="6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</row>
    <row r="781" ht="21.0" customHeight="1">
      <c r="A781" s="6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</row>
    <row r="782" ht="21.0" customHeight="1">
      <c r="A782" s="6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</row>
    <row r="783" ht="21.0" customHeight="1">
      <c r="A783" s="6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</row>
    <row r="784" ht="21.0" customHeight="1">
      <c r="A784" s="6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</row>
    <row r="785" ht="21.0" customHeight="1">
      <c r="A785" s="6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</row>
    <row r="786" ht="21.0" customHeight="1">
      <c r="A786" s="6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</row>
    <row r="787" ht="21.0" customHeight="1">
      <c r="A787" s="6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</row>
    <row r="788" ht="21.0" customHeight="1">
      <c r="A788" s="6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</row>
    <row r="789" ht="21.0" customHeight="1">
      <c r="A789" s="6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</row>
    <row r="790" ht="21.0" customHeight="1">
      <c r="A790" s="6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</row>
    <row r="791" ht="21.0" customHeight="1">
      <c r="A791" s="6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</row>
    <row r="792" ht="21.0" customHeight="1">
      <c r="A792" s="6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</row>
    <row r="793" ht="21.0" customHeight="1">
      <c r="A793" s="6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</row>
    <row r="794" ht="21.0" customHeight="1">
      <c r="A794" s="6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</row>
    <row r="795" ht="21.0" customHeight="1">
      <c r="A795" s="6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</row>
    <row r="796" ht="21.0" customHeight="1">
      <c r="A796" s="6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</row>
    <row r="797" ht="21.0" customHeight="1">
      <c r="A797" s="6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</row>
    <row r="798" ht="21.0" customHeight="1">
      <c r="A798" s="6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</row>
    <row r="799" ht="21.0" customHeight="1">
      <c r="A799" s="6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</row>
    <row r="800" ht="21.0" customHeight="1">
      <c r="A800" s="6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</row>
    <row r="801" ht="21.0" customHeight="1">
      <c r="A801" s="6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</row>
    <row r="802" ht="21.0" customHeight="1">
      <c r="A802" s="6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</row>
    <row r="803" ht="21.0" customHeight="1">
      <c r="A803" s="6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</row>
    <row r="804" ht="21.0" customHeight="1">
      <c r="A804" s="6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</row>
    <row r="805" ht="21.0" customHeight="1">
      <c r="A805" s="6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</row>
    <row r="806" ht="21.0" customHeight="1">
      <c r="A806" s="6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</row>
    <row r="807" ht="21.0" customHeight="1">
      <c r="A807" s="6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</row>
    <row r="808" ht="21.0" customHeight="1">
      <c r="A808" s="6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</row>
    <row r="809" ht="21.0" customHeight="1">
      <c r="A809" s="6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</row>
    <row r="810" ht="21.0" customHeight="1">
      <c r="A810" s="6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</row>
    <row r="811" ht="21.0" customHeight="1">
      <c r="A811" s="6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</row>
    <row r="812" ht="21.0" customHeight="1">
      <c r="A812" s="6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</row>
    <row r="813" ht="21.0" customHeight="1">
      <c r="A813" s="6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</row>
    <row r="814" ht="21.0" customHeight="1">
      <c r="A814" s="6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</row>
    <row r="815" ht="21.0" customHeight="1">
      <c r="A815" s="6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</row>
    <row r="816" ht="21.0" customHeight="1">
      <c r="A816" s="6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</row>
    <row r="817" ht="21.0" customHeight="1">
      <c r="A817" s="6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</row>
    <row r="818" ht="21.0" customHeight="1">
      <c r="A818" s="6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</row>
    <row r="819" ht="21.0" customHeight="1">
      <c r="A819" s="6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</row>
    <row r="820" ht="21.0" customHeight="1">
      <c r="A820" s="6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</row>
    <row r="821" ht="21.0" customHeight="1">
      <c r="A821" s="6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</row>
    <row r="822" ht="21.0" customHeight="1">
      <c r="A822" s="6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</row>
    <row r="823" ht="21.0" customHeight="1">
      <c r="A823" s="6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</row>
    <row r="824" ht="21.0" customHeight="1">
      <c r="A824" s="6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</row>
    <row r="825" ht="21.0" customHeight="1">
      <c r="A825" s="6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</row>
    <row r="826" ht="21.0" customHeight="1">
      <c r="A826" s="6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</row>
    <row r="827" ht="21.0" customHeight="1">
      <c r="A827" s="6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</row>
    <row r="828" ht="21.0" customHeight="1">
      <c r="A828" s="6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</row>
    <row r="829" ht="21.0" customHeight="1">
      <c r="A829" s="6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</row>
    <row r="830" ht="21.0" customHeight="1">
      <c r="A830" s="6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</row>
    <row r="831" ht="21.0" customHeight="1">
      <c r="A831" s="6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</row>
    <row r="832" ht="21.0" customHeight="1">
      <c r="A832" s="6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</row>
    <row r="833" ht="21.0" customHeight="1">
      <c r="A833" s="6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</row>
    <row r="834" ht="21.0" customHeight="1">
      <c r="A834" s="6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</row>
    <row r="835" ht="21.0" customHeight="1">
      <c r="A835" s="6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</row>
    <row r="836" ht="21.0" customHeight="1">
      <c r="A836" s="6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</row>
    <row r="837" ht="21.0" customHeight="1">
      <c r="A837" s="6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</row>
    <row r="838" ht="21.0" customHeight="1">
      <c r="A838" s="6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</row>
    <row r="839" ht="21.0" customHeight="1">
      <c r="A839" s="6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</row>
    <row r="840" ht="21.0" customHeight="1">
      <c r="A840" s="6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</row>
    <row r="841" ht="21.0" customHeight="1">
      <c r="A841" s="6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</row>
    <row r="842" ht="21.0" customHeight="1">
      <c r="A842" s="6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</row>
    <row r="843" ht="21.0" customHeight="1">
      <c r="A843" s="6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</row>
    <row r="844" ht="21.0" customHeight="1">
      <c r="A844" s="6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</row>
    <row r="845" ht="21.0" customHeight="1">
      <c r="A845" s="6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</row>
    <row r="846" ht="21.0" customHeight="1">
      <c r="A846" s="6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</row>
    <row r="847" ht="21.0" customHeight="1">
      <c r="A847" s="6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</row>
    <row r="848" ht="21.0" customHeight="1">
      <c r="A848" s="6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</row>
    <row r="849" ht="21.0" customHeight="1">
      <c r="A849" s="6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</row>
    <row r="850" ht="21.0" customHeight="1">
      <c r="A850" s="6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</row>
    <row r="851" ht="21.0" customHeight="1">
      <c r="A851" s="6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</row>
    <row r="852" ht="21.0" customHeight="1">
      <c r="A852" s="6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</row>
    <row r="853" ht="21.0" customHeight="1">
      <c r="A853" s="6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</row>
    <row r="854" ht="21.0" customHeight="1">
      <c r="A854" s="6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</row>
    <row r="855" ht="21.0" customHeight="1">
      <c r="A855" s="6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</row>
    <row r="856" ht="21.0" customHeight="1">
      <c r="A856" s="6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</row>
    <row r="857" ht="21.0" customHeight="1">
      <c r="A857" s="6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</row>
    <row r="858" ht="21.0" customHeight="1">
      <c r="A858" s="6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</row>
    <row r="859" ht="21.0" customHeight="1">
      <c r="A859" s="6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</row>
    <row r="860" ht="21.0" customHeight="1">
      <c r="A860" s="6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</row>
    <row r="861" ht="21.0" customHeight="1">
      <c r="A861" s="6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</row>
    <row r="862" ht="21.0" customHeight="1">
      <c r="A862" s="6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</row>
    <row r="863" ht="21.0" customHeight="1">
      <c r="A863" s="6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</row>
    <row r="864" ht="21.0" customHeight="1">
      <c r="A864" s="6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</row>
    <row r="865" ht="21.0" customHeight="1">
      <c r="A865" s="6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</row>
    <row r="866" ht="21.0" customHeight="1">
      <c r="A866" s="6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</row>
    <row r="867" ht="21.0" customHeight="1">
      <c r="A867" s="6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</row>
    <row r="868" ht="21.0" customHeight="1">
      <c r="A868" s="6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</row>
    <row r="869" ht="21.0" customHeight="1">
      <c r="A869" s="6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</row>
    <row r="870" ht="21.0" customHeight="1">
      <c r="A870" s="6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</row>
    <row r="871" ht="21.0" customHeight="1">
      <c r="A871" s="6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</row>
    <row r="872" ht="21.0" customHeight="1">
      <c r="A872" s="6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</row>
    <row r="873" ht="21.0" customHeight="1">
      <c r="A873" s="6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</row>
    <row r="874" ht="21.0" customHeight="1">
      <c r="A874" s="6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</row>
    <row r="875" ht="21.0" customHeight="1">
      <c r="A875" s="6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</row>
    <row r="876" ht="21.0" customHeight="1">
      <c r="A876" s="6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</row>
    <row r="877" ht="21.0" customHeight="1">
      <c r="A877" s="6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</row>
    <row r="878" ht="21.0" customHeight="1">
      <c r="A878" s="6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</row>
    <row r="879" ht="21.0" customHeight="1">
      <c r="A879" s="6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</row>
    <row r="880" ht="21.0" customHeight="1">
      <c r="A880" s="6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</row>
    <row r="881" ht="21.0" customHeight="1">
      <c r="A881" s="6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</row>
    <row r="882" ht="21.0" customHeight="1">
      <c r="A882" s="6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</row>
    <row r="883" ht="21.0" customHeight="1">
      <c r="A883" s="6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</row>
    <row r="884" ht="21.0" customHeight="1">
      <c r="A884" s="6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</row>
    <row r="885" ht="21.0" customHeight="1">
      <c r="A885" s="6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</row>
    <row r="886" ht="21.0" customHeight="1">
      <c r="A886" s="6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</row>
    <row r="887" ht="21.0" customHeight="1">
      <c r="A887" s="6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</row>
    <row r="888" ht="21.0" customHeight="1">
      <c r="A888" s="6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</row>
    <row r="889" ht="21.0" customHeight="1">
      <c r="A889" s="6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</row>
    <row r="890" ht="21.0" customHeight="1">
      <c r="A890" s="6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</row>
    <row r="891" ht="21.0" customHeight="1">
      <c r="A891" s="6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</row>
    <row r="892" ht="21.0" customHeight="1">
      <c r="A892" s="6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</row>
    <row r="893" ht="21.0" customHeight="1">
      <c r="A893" s="6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</row>
    <row r="894" ht="21.0" customHeight="1">
      <c r="A894" s="6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</row>
    <row r="895" ht="21.0" customHeight="1">
      <c r="A895" s="6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</row>
    <row r="896" ht="21.0" customHeight="1">
      <c r="A896" s="6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</row>
    <row r="897" ht="21.0" customHeight="1">
      <c r="A897" s="6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</row>
    <row r="898" ht="21.0" customHeight="1">
      <c r="A898" s="6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</row>
    <row r="899" ht="21.0" customHeight="1">
      <c r="A899" s="6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</row>
    <row r="900" ht="21.0" customHeight="1">
      <c r="A900" s="6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</row>
    <row r="901" ht="21.0" customHeight="1">
      <c r="A901" s="6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</row>
    <row r="902" ht="21.0" customHeight="1">
      <c r="A902" s="6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</row>
    <row r="903" ht="21.0" customHeight="1">
      <c r="A903" s="6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</row>
    <row r="904" ht="21.0" customHeight="1">
      <c r="A904" s="6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</row>
    <row r="905" ht="21.0" customHeight="1">
      <c r="A905" s="6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</row>
    <row r="906" ht="21.0" customHeight="1">
      <c r="A906" s="6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</row>
    <row r="907" ht="21.0" customHeight="1">
      <c r="A907" s="6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</row>
    <row r="908" ht="21.0" customHeight="1">
      <c r="A908" s="6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</row>
    <row r="909" ht="21.0" customHeight="1">
      <c r="A909" s="6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</row>
    <row r="910" ht="21.0" customHeight="1">
      <c r="A910" s="6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</row>
    <row r="911" ht="21.0" customHeight="1">
      <c r="A911" s="6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</row>
    <row r="912" ht="21.0" customHeight="1">
      <c r="A912" s="6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</row>
    <row r="913" ht="21.0" customHeight="1">
      <c r="A913" s="6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</row>
    <row r="914" ht="21.0" customHeight="1">
      <c r="A914" s="6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</row>
    <row r="915" ht="21.0" customHeight="1">
      <c r="A915" s="6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</row>
    <row r="916" ht="21.0" customHeight="1">
      <c r="A916" s="6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</row>
    <row r="917" ht="21.0" customHeight="1">
      <c r="A917" s="6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</row>
    <row r="918" ht="21.0" customHeight="1">
      <c r="A918" s="6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</row>
    <row r="919" ht="21.0" customHeight="1">
      <c r="A919" s="6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</row>
    <row r="920" ht="21.0" customHeight="1">
      <c r="A920" s="6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</row>
    <row r="921" ht="21.0" customHeight="1">
      <c r="A921" s="6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</row>
    <row r="922" ht="21.0" customHeight="1">
      <c r="A922" s="6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</row>
    <row r="923" ht="21.0" customHeight="1">
      <c r="A923" s="6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</row>
    <row r="924" ht="21.0" customHeight="1">
      <c r="A924" s="6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</row>
    <row r="925" ht="21.0" customHeight="1">
      <c r="A925" s="6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</row>
    <row r="926" ht="21.0" customHeight="1">
      <c r="A926" s="6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</row>
    <row r="927" ht="21.0" customHeight="1">
      <c r="A927" s="6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</row>
    <row r="928" ht="21.0" customHeight="1">
      <c r="A928" s="6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</row>
    <row r="929" ht="21.0" customHeight="1">
      <c r="A929" s="6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</row>
    <row r="930" ht="21.0" customHeight="1">
      <c r="A930" s="6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</row>
    <row r="931" ht="21.0" customHeight="1">
      <c r="A931" s="6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</row>
    <row r="932" ht="21.0" customHeight="1">
      <c r="A932" s="6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</row>
    <row r="933" ht="21.0" customHeight="1">
      <c r="A933" s="6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</row>
    <row r="934" ht="21.0" customHeight="1">
      <c r="A934" s="6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</row>
    <row r="935" ht="21.0" customHeight="1">
      <c r="A935" s="6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</row>
    <row r="936" ht="21.0" customHeight="1">
      <c r="A936" s="6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</row>
    <row r="937" ht="21.0" customHeight="1">
      <c r="A937" s="6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</row>
    <row r="938" ht="21.0" customHeight="1">
      <c r="A938" s="6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</row>
    <row r="939" ht="21.0" customHeight="1">
      <c r="A939" s="6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</row>
    <row r="940" ht="21.0" customHeight="1">
      <c r="A940" s="6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</row>
    <row r="941" ht="21.0" customHeight="1">
      <c r="A941" s="6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</row>
    <row r="942" ht="21.0" customHeight="1">
      <c r="A942" s="6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</row>
    <row r="943" ht="21.0" customHeight="1">
      <c r="A943" s="6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</row>
    <row r="944" ht="21.0" customHeight="1">
      <c r="A944" s="6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</row>
    <row r="945" ht="21.0" customHeight="1">
      <c r="A945" s="6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</row>
    <row r="946" ht="21.0" customHeight="1">
      <c r="A946" s="6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</row>
    <row r="947" ht="21.0" customHeight="1">
      <c r="A947" s="6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</row>
    <row r="948" ht="21.0" customHeight="1">
      <c r="A948" s="6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</row>
    <row r="949" ht="21.0" customHeight="1">
      <c r="A949" s="6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</row>
    <row r="950" ht="21.0" customHeight="1">
      <c r="A950" s="6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</row>
    <row r="951" ht="21.0" customHeight="1">
      <c r="A951" s="6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</row>
    <row r="952" ht="21.0" customHeight="1">
      <c r="A952" s="6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</row>
    <row r="953" ht="21.0" customHeight="1">
      <c r="A953" s="6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</row>
    <row r="954" ht="21.0" customHeight="1">
      <c r="A954" s="6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</row>
    <row r="955" ht="21.0" customHeight="1">
      <c r="A955" s="6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</row>
    <row r="956" ht="21.0" customHeight="1">
      <c r="A956" s="6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</row>
    <row r="957" ht="21.0" customHeight="1">
      <c r="A957" s="6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</row>
    <row r="958" ht="21.0" customHeight="1">
      <c r="A958" s="6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</row>
    <row r="959" ht="21.0" customHeight="1">
      <c r="A959" s="6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</row>
    <row r="960" ht="21.0" customHeight="1">
      <c r="A960" s="6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</row>
    <row r="961" ht="21.0" customHeight="1">
      <c r="A961" s="6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</row>
    <row r="962" ht="21.0" customHeight="1">
      <c r="A962" s="6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</row>
    <row r="963" ht="21.0" customHeight="1">
      <c r="A963" s="6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</row>
    <row r="964" ht="21.0" customHeight="1">
      <c r="A964" s="6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</row>
    <row r="965" ht="21.0" customHeight="1">
      <c r="A965" s="6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</row>
    <row r="966" ht="21.0" customHeight="1">
      <c r="A966" s="6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</row>
    <row r="967" ht="21.0" customHeight="1">
      <c r="A967" s="6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</row>
    <row r="968" ht="21.0" customHeight="1">
      <c r="A968" s="6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</row>
    <row r="969" ht="21.0" customHeight="1">
      <c r="A969" s="6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</row>
    <row r="970" ht="21.0" customHeight="1">
      <c r="A970" s="6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</row>
    <row r="971" ht="21.0" customHeight="1">
      <c r="A971" s="6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</row>
    <row r="972" ht="21.0" customHeight="1">
      <c r="A972" s="6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</row>
    <row r="973" ht="21.0" customHeight="1">
      <c r="A973" s="6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</row>
    <row r="974" ht="21.0" customHeight="1">
      <c r="A974" s="6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</row>
    <row r="975" ht="21.0" customHeight="1">
      <c r="A975" s="6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</row>
    <row r="976" ht="21.0" customHeight="1">
      <c r="A976" s="6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</row>
    <row r="977" ht="21.0" customHeight="1">
      <c r="A977" s="6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</row>
    <row r="978" ht="21.0" customHeight="1">
      <c r="A978" s="6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</row>
    <row r="979" ht="21.0" customHeight="1">
      <c r="A979" s="6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</row>
    <row r="980" ht="21.0" customHeight="1">
      <c r="A980" s="6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</row>
    <row r="981" ht="21.0" customHeight="1">
      <c r="A981" s="6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</row>
    <row r="982" ht="21.0" customHeight="1">
      <c r="A982" s="6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</row>
    <row r="983" ht="21.0" customHeight="1">
      <c r="A983" s="6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</row>
    <row r="984" ht="21.0" customHeight="1">
      <c r="A984" s="6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</row>
    <row r="985" ht="21.0" customHeight="1">
      <c r="A985" s="6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</row>
    <row r="986" ht="21.0" customHeight="1">
      <c r="A986" s="6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</row>
    <row r="987" ht="21.0" customHeight="1">
      <c r="A987" s="6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</row>
    <row r="988" ht="21.0" customHeight="1">
      <c r="A988" s="6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</row>
    <row r="989" ht="21.0" customHeight="1">
      <c r="A989" s="6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</row>
    <row r="990" ht="21.0" customHeight="1">
      <c r="A990" s="6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</row>
    <row r="991" ht="21.0" customHeight="1">
      <c r="A991" s="6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</row>
    <row r="992" ht="21.0" customHeight="1">
      <c r="A992" s="6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</row>
    <row r="993" ht="21.0" customHeight="1">
      <c r="A993" s="6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</row>
    <row r="994" ht="21.0" customHeight="1">
      <c r="A994" s="6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</row>
    <row r="995" ht="21.0" customHeight="1">
      <c r="A995" s="6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</row>
    <row r="996" ht="21.0" customHeight="1">
      <c r="A996" s="6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</row>
    <row r="997" ht="21.0" customHeight="1">
      <c r="A997" s="6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</row>
    <row r="998" ht="21.0" customHeight="1">
      <c r="A998" s="6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</row>
    <row r="999" ht="21.0" customHeight="1">
      <c r="A999" s="6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</row>
    <row r="1000" ht="21.0" customHeight="1">
      <c r="A1000" s="6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6"/>
      <c r="AA1000" s="6"/>
      <c r="AB1000" s="6"/>
      <c r="AC1000" s="6"/>
      <c r="AD1000" s="6"/>
      <c r="AE1000" s="6"/>
      <c r="AF1000" s="6"/>
      <c r="AG1000" s="6"/>
      <c r="AH1000" s="6"/>
      <c r="AI1000" s="6"/>
      <c r="AJ1000" s="6"/>
      <c r="AK1000" s="6"/>
      <c r="AL1000" s="6"/>
      <c r="AM1000" s="6"/>
    </row>
  </sheetData>
  <mergeCells count="101">
    <mergeCell ref="AB28:AC28"/>
    <mergeCell ref="AD28:AE28"/>
    <mergeCell ref="N28:O28"/>
    <mergeCell ref="P28:Q28"/>
    <mergeCell ref="R28:S28"/>
    <mergeCell ref="T28:U28"/>
    <mergeCell ref="V28:W28"/>
    <mergeCell ref="X28:Y28"/>
    <mergeCell ref="Z28:AA28"/>
    <mergeCell ref="AB41:AC41"/>
    <mergeCell ref="AD41:AE41"/>
    <mergeCell ref="AF41:AG41"/>
    <mergeCell ref="AH41:AI41"/>
    <mergeCell ref="AJ41:AK41"/>
    <mergeCell ref="AL41:AM41"/>
    <mergeCell ref="N41:O41"/>
    <mergeCell ref="P41:Q41"/>
    <mergeCell ref="R41:S41"/>
    <mergeCell ref="T41:U41"/>
    <mergeCell ref="V41:W41"/>
    <mergeCell ref="X41:Y41"/>
    <mergeCell ref="Z41:AA41"/>
    <mergeCell ref="A41:A42"/>
    <mergeCell ref="B41:C41"/>
    <mergeCell ref="D41:E41"/>
    <mergeCell ref="F41:G41"/>
    <mergeCell ref="H41:I41"/>
    <mergeCell ref="J41:K41"/>
    <mergeCell ref="L41:M41"/>
    <mergeCell ref="A58:A59"/>
    <mergeCell ref="B58:C58"/>
    <mergeCell ref="D58:E58"/>
    <mergeCell ref="F58:G58"/>
    <mergeCell ref="H58:I58"/>
    <mergeCell ref="J58:K58"/>
    <mergeCell ref="L58:M58"/>
    <mergeCell ref="A97:H100"/>
    <mergeCell ref="AB58:AC58"/>
    <mergeCell ref="AD58:AE58"/>
    <mergeCell ref="AF58:AG58"/>
    <mergeCell ref="AH58:AI58"/>
    <mergeCell ref="AJ58:AK58"/>
    <mergeCell ref="AL58:AM58"/>
    <mergeCell ref="N58:O58"/>
    <mergeCell ref="P58:Q58"/>
    <mergeCell ref="R58:S58"/>
    <mergeCell ref="T58:U58"/>
    <mergeCell ref="V58:W58"/>
    <mergeCell ref="X58:Y58"/>
    <mergeCell ref="Z58:AA58"/>
    <mergeCell ref="AB5:AC5"/>
    <mergeCell ref="AD5:AE5"/>
    <mergeCell ref="AF5:AG5"/>
    <mergeCell ref="AH5:AI5"/>
    <mergeCell ref="AJ5:AK5"/>
    <mergeCell ref="AL5:AM5"/>
    <mergeCell ref="N5:O5"/>
    <mergeCell ref="P5:Q5"/>
    <mergeCell ref="R5:S5"/>
    <mergeCell ref="T5:U5"/>
    <mergeCell ref="V5:W5"/>
    <mergeCell ref="X5:Y5"/>
    <mergeCell ref="Z5:AA5"/>
    <mergeCell ref="A5:A6"/>
    <mergeCell ref="B5:C5"/>
    <mergeCell ref="D5:E5"/>
    <mergeCell ref="F5:G5"/>
    <mergeCell ref="H5:I5"/>
    <mergeCell ref="J5:K5"/>
    <mergeCell ref="L5:M5"/>
    <mergeCell ref="AB14:AC14"/>
    <mergeCell ref="AD14:AE14"/>
    <mergeCell ref="AF14:AG14"/>
    <mergeCell ref="AH14:AI14"/>
    <mergeCell ref="AJ14:AK14"/>
    <mergeCell ref="AL14:AM14"/>
    <mergeCell ref="N14:O14"/>
    <mergeCell ref="P14:Q14"/>
    <mergeCell ref="R14:S14"/>
    <mergeCell ref="T14:U14"/>
    <mergeCell ref="V14:W14"/>
    <mergeCell ref="X14:Y14"/>
    <mergeCell ref="Z14:AA14"/>
    <mergeCell ref="A14:A15"/>
    <mergeCell ref="B14:C14"/>
    <mergeCell ref="D14:E14"/>
    <mergeCell ref="F14:G14"/>
    <mergeCell ref="H14:I14"/>
    <mergeCell ref="J14:K14"/>
    <mergeCell ref="L14:M14"/>
    <mergeCell ref="AF28:AG28"/>
    <mergeCell ref="AH28:AI28"/>
    <mergeCell ref="AJ28:AK28"/>
    <mergeCell ref="AL28:AM28"/>
    <mergeCell ref="A28:A29"/>
    <mergeCell ref="B28:C28"/>
    <mergeCell ref="D28:E28"/>
    <mergeCell ref="F28:G28"/>
    <mergeCell ref="H28:I28"/>
    <mergeCell ref="J28:K28"/>
    <mergeCell ref="L28:M28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2010-02-25T04:26:08Z</dcterms:created>
  <dc:creator>jose.cano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0x0101007BBDD1B6E6B2C742BE3F4CEA22114537</vt:lpwstr>
  </property>
</Properties>
</file>